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cunovodstvo\Desktop\ZR 2025\"/>
    </mc:Choice>
  </mc:AlternateContent>
  <xr:revisionPtr revIDLastSave="0" documentId="13_ncr:1_{A9D418B3-0E70-4636-9261-3DC6C97104F0}" xr6:coauthVersionLast="37" xr6:coauthVersionMax="37" xr10:uidLastSave="{00000000-0000-0000-0000-000000000000}"/>
  <bookViews>
    <workbookView xWindow="0" yWindow="0" windowWidth="25200" windowHeight="11475"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E335" i="9" s="1"/>
  <c r="B335" i="9" s="1"/>
  <c r="G335" i="9"/>
  <c r="F335" i="9"/>
  <c r="F334" i="9"/>
  <c r="H333" i="9"/>
  <c r="G333" i="9"/>
  <c r="E333" i="9" s="1"/>
  <c r="B333" i="9" s="1"/>
  <c r="F333" i="9"/>
  <c r="H332" i="9"/>
  <c r="E332" i="9" s="1"/>
  <c r="B332" i="9" s="1"/>
  <c r="G332" i="9"/>
  <c r="F332" i="9"/>
  <c r="H331" i="9"/>
  <c r="G331" i="9"/>
  <c r="E331" i="9" s="1"/>
  <c r="B331" i="9" s="1"/>
  <c r="F331" i="9"/>
  <c r="H330" i="9"/>
  <c r="G330" i="9"/>
  <c r="E330" i="9" s="1"/>
  <c r="B330" i="9" s="1"/>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c r="B291" i="9" s="1"/>
  <c r="E291" i="9"/>
  <c r="M290" i="9"/>
  <c r="L290" i="9"/>
  <c r="F290" i="9" s="1"/>
  <c r="B290" i="9" s="1"/>
  <c r="E290" i="9"/>
  <c r="M289" i="9"/>
  <c r="F289" i="9" s="1"/>
  <c r="B289" i="9" s="1"/>
  <c r="L289" i="9"/>
  <c r="E289" i="9"/>
  <c r="M288" i="9"/>
  <c r="L288" i="9"/>
  <c r="F288" i="9"/>
  <c r="E288" i="9"/>
  <c r="B288" i="9" s="1"/>
  <c r="M287" i="9"/>
  <c r="L287" i="9"/>
  <c r="F287" i="9"/>
  <c r="B287" i="9" s="1"/>
  <c r="E287" i="9"/>
  <c r="M286" i="9"/>
  <c r="L286" i="9"/>
  <c r="F286" i="9" s="1"/>
  <c r="B286" i="9" s="1"/>
  <c r="E286" i="9"/>
  <c r="M285" i="9"/>
  <c r="F285" i="9" s="1"/>
  <c r="B285" i="9" s="1"/>
  <c r="L285" i="9"/>
  <c r="E285" i="9"/>
  <c r="M284" i="9"/>
  <c r="L284" i="9"/>
  <c r="F284" i="9"/>
  <c r="E284" i="9"/>
  <c r="B284" i="9" s="1"/>
  <c r="M283" i="9"/>
  <c r="L283" i="9"/>
  <c r="F283" i="9"/>
  <c r="B283" i="9" s="1"/>
  <c r="E283" i="9"/>
  <c r="M282" i="9"/>
  <c r="L282" i="9"/>
  <c r="F282" i="9" s="1"/>
  <c r="B282" i="9" s="1"/>
  <c r="E282" i="9"/>
  <c r="M281" i="9"/>
  <c r="F281" i="9" s="1"/>
  <c r="B281" i="9" s="1"/>
  <c r="L281" i="9"/>
  <c r="E281" i="9"/>
  <c r="M280" i="9"/>
  <c r="L280" i="9"/>
  <c r="F280" i="9"/>
  <c r="E280" i="9"/>
  <c r="B280" i="9" s="1"/>
  <c r="M279" i="9"/>
  <c r="L279" i="9"/>
  <c r="F279" i="9"/>
  <c r="B279" i="9" s="1"/>
  <c r="E279" i="9"/>
  <c r="M278" i="9"/>
  <c r="L278" i="9"/>
  <c r="F278" i="9" s="1"/>
  <c r="B278" i="9" s="1"/>
  <c r="E278" i="9"/>
  <c r="M277" i="9"/>
  <c r="F277" i="9" s="1"/>
  <c r="B277" i="9" s="1"/>
  <c r="L277" i="9"/>
  <c r="E277" i="9"/>
  <c r="M276" i="9"/>
  <c r="L276" i="9"/>
  <c r="F276" i="9"/>
  <c r="E276" i="9"/>
  <c r="B276" i="9" s="1"/>
  <c r="M275" i="9"/>
  <c r="L275" i="9"/>
  <c r="F275" i="9"/>
  <c r="B275" i="9" s="1"/>
  <c r="E275" i="9"/>
  <c r="M274" i="9"/>
  <c r="L274" i="9"/>
  <c r="F274" i="9" s="1"/>
  <c r="B274" i="9" s="1"/>
  <c r="E274" i="9"/>
  <c r="M273" i="9"/>
  <c r="F273" i="9" s="1"/>
  <c r="B273" i="9" s="1"/>
  <c r="L273" i="9"/>
  <c r="E273" i="9"/>
  <c r="M272" i="9"/>
  <c r="L272" i="9"/>
  <c r="F272" i="9"/>
  <c r="E272" i="9"/>
  <c r="B272" i="9" s="1"/>
  <c r="M271" i="9"/>
  <c r="L271" i="9"/>
  <c r="F271" i="9"/>
  <c r="B271" i="9" s="1"/>
  <c r="E271" i="9"/>
  <c r="M270" i="9"/>
  <c r="L270" i="9"/>
  <c r="F270" i="9" s="1"/>
  <c r="B270" i="9" s="1"/>
  <c r="E270" i="9"/>
  <c r="M269" i="9"/>
  <c r="F269" i="9" s="1"/>
  <c r="B269" i="9" s="1"/>
  <c r="L269" i="9"/>
  <c r="E269" i="9"/>
  <c r="M268" i="9"/>
  <c r="L268" i="9"/>
  <c r="F268" i="9"/>
  <c r="E268" i="9"/>
  <c r="B268" i="9" s="1"/>
  <c r="M267" i="9"/>
  <c r="L267" i="9"/>
  <c r="F267" i="9"/>
  <c r="B267" i="9" s="1"/>
  <c r="E267" i="9"/>
  <c r="M266" i="9"/>
  <c r="L266" i="9"/>
  <c r="F266" i="9" s="1"/>
  <c r="B266" i="9" s="1"/>
  <c r="E266" i="9"/>
  <c r="M265" i="9"/>
  <c r="F265" i="9" s="1"/>
  <c r="B265" i="9" s="1"/>
  <c r="L265" i="9"/>
  <c r="E265" i="9"/>
  <c r="M264" i="9"/>
  <c r="L264" i="9"/>
  <c r="F264" i="9"/>
  <c r="E264" i="9"/>
  <c r="B264" i="9" s="1"/>
  <c r="M263" i="9"/>
  <c r="L263" i="9"/>
  <c r="F263" i="9"/>
  <c r="B263" i="9" s="1"/>
  <c r="E263" i="9"/>
  <c r="M262" i="9"/>
  <c r="L262" i="9"/>
  <c r="F262" i="9" s="1"/>
  <c r="B262" i="9" s="1"/>
  <c r="E262" i="9"/>
  <c r="M261" i="9"/>
  <c r="F261" i="9" s="1"/>
  <c r="B261" i="9" s="1"/>
  <c r="L261" i="9"/>
  <c r="E261" i="9"/>
  <c r="M260" i="9"/>
  <c r="L260" i="9"/>
  <c r="F260" i="9"/>
  <c r="E260" i="9"/>
  <c r="B260" i="9" s="1"/>
  <c r="M259" i="9"/>
  <c r="L259" i="9"/>
  <c r="F259" i="9"/>
  <c r="B259" i="9" s="1"/>
  <c r="E259" i="9"/>
  <c r="M258" i="9"/>
  <c r="L258" i="9"/>
  <c r="F258" i="9" s="1"/>
  <c r="B258" i="9" s="1"/>
  <c r="E258" i="9"/>
  <c r="M257" i="9"/>
  <c r="F257" i="9" s="1"/>
  <c r="B257" i="9" s="1"/>
  <c r="L257" i="9"/>
  <c r="E257" i="9"/>
  <c r="M256" i="9"/>
  <c r="L256" i="9"/>
  <c r="F256" i="9"/>
  <c r="E256" i="9"/>
  <c r="B256" i="9" s="1"/>
  <c r="M255" i="9"/>
  <c r="L255" i="9"/>
  <c r="F255" i="9"/>
  <c r="B255" i="9" s="1"/>
  <c r="E255" i="9"/>
  <c r="M254" i="9"/>
  <c r="L254" i="9"/>
  <c r="F254" i="9" s="1"/>
  <c r="B254" i="9" s="1"/>
  <c r="E254" i="9"/>
  <c r="M253" i="9"/>
  <c r="F253" i="9" s="1"/>
  <c r="B253" i="9" s="1"/>
  <c r="L253" i="9"/>
  <c r="E253" i="9"/>
  <c r="M252" i="9"/>
  <c r="L252" i="9"/>
  <c r="F252" i="9"/>
  <c r="E252" i="9"/>
  <c r="B252" i="9" s="1"/>
  <c r="M251" i="9"/>
  <c r="L251" i="9"/>
  <c r="F251" i="9"/>
  <c r="B251" i="9" s="1"/>
  <c r="E251" i="9"/>
  <c r="M250" i="9"/>
  <c r="L250" i="9"/>
  <c r="F250" i="9" s="1"/>
  <c r="B250" i="9" s="1"/>
  <c r="E250" i="9"/>
  <c r="M249" i="9"/>
  <c r="F249" i="9" s="1"/>
  <c r="L249" i="9"/>
  <c r="E249" i="9"/>
  <c r="B249" i="9"/>
  <c r="M248" i="9"/>
  <c r="L248" i="9"/>
  <c r="F248" i="9"/>
  <c r="E248" i="9"/>
  <c r="B248" i="9" s="1"/>
  <c r="M247" i="9"/>
  <c r="L247" i="9"/>
  <c r="F247" i="9"/>
  <c r="B247" i="9" s="1"/>
  <c r="E247" i="9"/>
  <c r="M246" i="9"/>
  <c r="L246" i="9"/>
  <c r="F246" i="9" s="1"/>
  <c r="E246" i="9"/>
  <c r="B246" i="9"/>
  <c r="M245" i="9"/>
  <c r="F245" i="9" s="1"/>
  <c r="L245" i="9"/>
  <c r="E245" i="9"/>
  <c r="B245" i="9"/>
  <c r="M244" i="9"/>
  <c r="F244" i="9" s="1"/>
  <c r="L244" i="9"/>
  <c r="E244" i="9"/>
  <c r="M243" i="9"/>
  <c r="L243" i="9"/>
  <c r="E243" i="9"/>
  <c r="M242" i="9"/>
  <c r="L242" i="9"/>
  <c r="F242" i="9" s="1"/>
  <c r="B242" i="9" s="1"/>
  <c r="E242" i="9"/>
  <c r="M241" i="9"/>
  <c r="F241" i="9" s="1"/>
  <c r="L241" i="9"/>
  <c r="E241" i="9"/>
  <c r="B241" i="9"/>
  <c r="M240" i="9"/>
  <c r="L240" i="9"/>
  <c r="F240" i="9"/>
  <c r="E240" i="9"/>
  <c r="M239" i="9"/>
  <c r="L239" i="9"/>
  <c r="F239" i="9" s="1"/>
  <c r="B239" i="9" s="1"/>
  <c r="E239" i="9"/>
  <c r="M238" i="9"/>
  <c r="L238" i="9"/>
  <c r="E238" i="9"/>
  <c r="M237" i="9"/>
  <c r="F237" i="9" s="1"/>
  <c r="B237" i="9" s="1"/>
  <c r="L237" i="9"/>
  <c r="E237" i="9"/>
  <c r="M236" i="9"/>
  <c r="L236" i="9"/>
  <c r="E236" i="9"/>
  <c r="M235" i="9"/>
  <c r="L235" i="9"/>
  <c r="F235" i="9" s="1"/>
  <c r="B235" i="9" s="1"/>
  <c r="E235" i="9"/>
  <c r="M234" i="9"/>
  <c r="L234" i="9"/>
  <c r="F234" i="9" s="1"/>
  <c r="B234" i="9" s="1"/>
  <c r="E234" i="9"/>
  <c r="M233" i="9"/>
  <c r="F233" i="9" s="1"/>
  <c r="B233" i="9" s="1"/>
  <c r="L233" i="9"/>
  <c r="E233" i="9"/>
  <c r="M232" i="9"/>
  <c r="L232" i="9"/>
  <c r="F232" i="9"/>
  <c r="E232" i="9"/>
  <c r="B232" i="9" s="1"/>
  <c r="M231" i="9"/>
  <c r="L231" i="9"/>
  <c r="F231" i="9" s="1"/>
  <c r="B231" i="9" s="1"/>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E171" i="9" s="1"/>
  <c r="B171" i="9" s="1"/>
  <c r="G171" i="9"/>
  <c r="F171" i="9"/>
  <c r="H170" i="9"/>
  <c r="G170" i="9"/>
  <c r="E170" i="9" s="1"/>
  <c r="B170" i="9" s="1"/>
  <c r="F170" i="9"/>
  <c r="H169" i="9"/>
  <c r="G169" i="9"/>
  <c r="E169" i="9" s="1"/>
  <c r="B169" i="9" s="1"/>
  <c r="F169" i="9"/>
  <c r="H168" i="9"/>
  <c r="G168" i="9"/>
  <c r="F168" i="9"/>
  <c r="E168" i="9"/>
  <c r="B168" i="9" s="1"/>
  <c r="H167" i="9"/>
  <c r="E167" i="9" s="1"/>
  <c r="B167" i="9" s="1"/>
  <c r="G167" i="9"/>
  <c r="F167" i="9"/>
  <c r="H166" i="9"/>
  <c r="G166" i="9"/>
  <c r="E166" i="9" s="1"/>
  <c r="B166" i="9" s="1"/>
  <c r="F166" i="9"/>
  <c r="H165" i="9"/>
  <c r="G165" i="9"/>
  <c r="E165" i="9" s="1"/>
  <c r="B165" i="9" s="1"/>
  <c r="F165" i="9"/>
  <c r="H164" i="9"/>
  <c r="G164" i="9"/>
  <c r="F164" i="9"/>
  <c r="E164" i="9"/>
  <c r="B164" i="9" s="1"/>
  <c r="H163" i="9"/>
  <c r="E163" i="9" s="1"/>
  <c r="B163" i="9" s="1"/>
  <c r="G163" i="9"/>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E130" i="9" s="1"/>
  <c r="B130" i="9" s="1"/>
  <c r="F130" i="9"/>
  <c r="H129" i="9"/>
  <c r="G129" i="9"/>
  <c r="E129" i="9" s="1"/>
  <c r="B129" i="9" s="1"/>
  <c r="F129" i="9"/>
  <c r="H128" i="9"/>
  <c r="E128" i="9" s="1"/>
  <c r="B128" i="9" s="1"/>
  <c r="G128" i="9"/>
  <c r="F128" i="9"/>
  <c r="H127" i="9"/>
  <c r="E127" i="9" s="1"/>
  <c r="B127" i="9" s="1"/>
  <c r="G127" i="9"/>
  <c r="F127" i="9"/>
  <c r="H126" i="9"/>
  <c r="G126" i="9"/>
  <c r="E126" i="9" s="1"/>
  <c r="B126" i="9" s="1"/>
  <c r="F126" i="9"/>
  <c r="H125" i="9"/>
  <c r="G125" i="9"/>
  <c r="E125" i="9" s="1"/>
  <c r="B125" i="9" s="1"/>
  <c r="F125" i="9"/>
  <c r="H124" i="9"/>
  <c r="G124" i="9"/>
  <c r="F124" i="9"/>
  <c r="E124" i="9"/>
  <c r="B124" i="9" s="1"/>
  <c r="H123" i="9"/>
  <c r="E123" i="9" s="1"/>
  <c r="B123" i="9" s="1"/>
  <c r="G123" i="9"/>
  <c r="F123" i="9"/>
  <c r="H122" i="9"/>
  <c r="G122" i="9"/>
  <c r="E122" i="9" s="1"/>
  <c r="B122" i="9" s="1"/>
  <c r="F122" i="9"/>
  <c r="H121" i="9"/>
  <c r="G121" i="9"/>
  <c r="E121" i="9" s="1"/>
  <c r="B121" i="9" s="1"/>
  <c r="F121" i="9"/>
  <c r="H120" i="9"/>
  <c r="E120" i="9" s="1"/>
  <c r="B120" i="9" s="1"/>
  <c r="G120" i="9"/>
  <c r="F120" i="9"/>
  <c r="H119" i="9"/>
  <c r="E119" i="9" s="1"/>
  <c r="B119" i="9" s="1"/>
  <c r="G119" i="9"/>
  <c r="F119" i="9"/>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F110" i="9"/>
  <c r="E110" i="9"/>
  <c r="B110" i="9" s="1"/>
  <c r="H109" i="9"/>
  <c r="G109" i="9"/>
  <c r="E109" i="9" s="1"/>
  <c r="B109" i="9" s="1"/>
  <c r="F109" i="9"/>
  <c r="H108" i="9"/>
  <c r="E108" i="9" s="1"/>
  <c r="B108" i="9" s="1"/>
  <c r="G108" i="9"/>
  <c r="F108" i="9"/>
  <c r="H107" i="9"/>
  <c r="G107" i="9"/>
  <c r="F107" i="9"/>
  <c r="E107" i="9"/>
  <c r="B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F100" i="9"/>
  <c r="B100" i="9"/>
  <c r="H99" i="9"/>
  <c r="G99" i="9"/>
  <c r="F99" i="9"/>
  <c r="E99" i="9"/>
  <c r="B99" i="9" s="1"/>
  <c r="H98" i="9"/>
  <c r="G98" i="9"/>
  <c r="E98" i="9" s="1"/>
  <c r="B98" i="9" s="1"/>
  <c r="F98" i="9"/>
  <c r="H97" i="9"/>
  <c r="G97" i="9"/>
  <c r="E97" i="9" s="1"/>
  <c r="F97" i="9"/>
  <c r="H96" i="9"/>
  <c r="G96" i="9"/>
  <c r="E96" i="9" s="1"/>
  <c r="B96" i="9" s="1"/>
  <c r="F96" i="9"/>
  <c r="H95" i="9"/>
  <c r="E95" i="9" s="1"/>
  <c r="B95" i="9" s="1"/>
  <c r="G95" i="9"/>
  <c r="F95" i="9"/>
  <c r="H94" i="9"/>
  <c r="G94" i="9"/>
  <c r="F94" i="9"/>
  <c r="E94" i="9"/>
  <c r="B94" i="9" s="1"/>
  <c r="H93" i="9"/>
  <c r="G93" i="9"/>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F57" i="9"/>
  <c r="H56" i="9"/>
  <c r="E56" i="9" s="1"/>
  <c r="B56" i="9" s="1"/>
  <c r="G56" i="9"/>
  <c r="F56" i="9"/>
  <c r="H55" i="9"/>
  <c r="E55" i="9" s="1"/>
  <c r="B55" i="9" s="1"/>
  <c r="G55" i="9"/>
  <c r="F55" i="9"/>
  <c r="H54" i="9"/>
  <c r="G54" i="9"/>
  <c r="E54" i="9" s="1"/>
  <c r="F54" i="9"/>
  <c r="H53" i="9"/>
  <c r="G53" i="9"/>
  <c r="F53" i="9"/>
  <c r="H52" i="9"/>
  <c r="G52" i="9"/>
  <c r="F52" i="9"/>
  <c r="H51" i="9"/>
  <c r="E51" i="9" s="1"/>
  <c r="B51" i="9" s="1"/>
  <c r="G51" i="9"/>
  <c r="F51" i="9"/>
  <c r="H50" i="9"/>
  <c r="G50" i="9"/>
  <c r="F50" i="9"/>
  <c r="H49" i="9"/>
  <c r="G49" i="9"/>
  <c r="F49" i="9"/>
  <c r="H48" i="9"/>
  <c r="G48" i="9"/>
  <c r="F48" i="9"/>
  <c r="H47" i="9"/>
  <c r="G47" i="9"/>
  <c r="F47" i="9"/>
  <c r="E47" i="9"/>
  <c r="B47" i="9" s="1"/>
  <c r="H46" i="9"/>
  <c r="G46" i="9"/>
  <c r="F46" i="9"/>
  <c r="E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F40" i="9"/>
  <c r="H39" i="9"/>
  <c r="G39" i="9"/>
  <c r="F39" i="9"/>
  <c r="E39" i="9"/>
  <c r="B39" i="9" s="1"/>
  <c r="H38" i="9"/>
  <c r="E38" i="9" s="1"/>
  <c r="G38" i="9"/>
  <c r="F38" i="9"/>
  <c r="H37" i="9"/>
  <c r="G37" i="9"/>
  <c r="F37" i="9"/>
  <c r="H36" i="9"/>
  <c r="G36" i="9"/>
  <c r="F36" i="9"/>
  <c r="H35" i="9"/>
  <c r="E35" i="9" s="1"/>
  <c r="B35" i="9" s="1"/>
  <c r="G35" i="9"/>
  <c r="F35" i="9"/>
  <c r="H34" i="9"/>
  <c r="E34" i="9" s="1"/>
  <c r="B34" i="9" s="1"/>
  <c r="G34" i="9"/>
  <c r="F34" i="9"/>
  <c r="H33" i="9"/>
  <c r="G33" i="9"/>
  <c r="E33" i="9" s="1"/>
  <c r="B33" i="9" s="1"/>
  <c r="F33" i="9"/>
  <c r="H32" i="9"/>
  <c r="G32" i="9"/>
  <c r="F32" i="9"/>
  <c r="H31" i="9"/>
  <c r="G31" i="9"/>
  <c r="F31" i="9"/>
  <c r="H30" i="9"/>
  <c r="G30" i="9"/>
  <c r="F30" i="9"/>
  <c r="E30" i="9"/>
  <c r="H29" i="9"/>
  <c r="G29" i="9"/>
  <c r="E29" i="9" s="1"/>
  <c r="B29" i="9" s="1"/>
  <c r="F29" i="9"/>
  <c r="H28" i="9"/>
  <c r="G28" i="9"/>
  <c r="E28" i="9" s="1"/>
  <c r="B28" i="9" s="1"/>
  <c r="F28" i="9"/>
  <c r="H27" i="9"/>
  <c r="G27" i="9"/>
  <c r="F27" i="9"/>
  <c r="E27" i="9"/>
  <c r="B27" i="9" s="1"/>
  <c r="H26" i="9"/>
  <c r="E26" i="9" s="1"/>
  <c r="B26" i="9" s="1"/>
  <c r="G26" i="9"/>
  <c r="F26" i="9"/>
  <c r="H25" i="9"/>
  <c r="G25" i="9"/>
  <c r="E25" i="9" s="1"/>
  <c r="B25" i="9" s="1"/>
  <c r="F25" i="9"/>
  <c r="F24" i="9"/>
  <c r="F4" i="9"/>
  <c r="O3" i="9"/>
  <c r="G296" i="9" s="1"/>
  <c r="E296" i="9" s="1"/>
  <c r="I3" i="9"/>
  <c r="H3" i="9"/>
  <c r="G3" i="9"/>
  <c r="D104" i="8"/>
  <c r="D97" i="8"/>
  <c r="D92" i="8"/>
  <c r="D87" i="8"/>
  <c r="D82" i="8"/>
  <c r="D77" i="8"/>
  <c r="D72" i="8"/>
  <c r="D67" i="8"/>
  <c r="D62" i="8"/>
  <c r="D57" i="8"/>
  <c r="D52" i="8"/>
  <c r="D46" i="8"/>
  <c r="D37" i="8"/>
  <c r="D27" i="8"/>
  <c r="D25" i="8" s="1"/>
  <c r="D18" i="8"/>
  <c r="D8" i="8"/>
  <c r="E44" i="7"/>
  <c r="D44" i="7"/>
  <c r="E39" i="7"/>
  <c r="D39" i="7"/>
  <c r="E38" i="7"/>
  <c r="D38" i="7"/>
  <c r="E30" i="7"/>
  <c r="D30" i="7"/>
  <c r="E23" i="7"/>
  <c r="E22" i="7" s="1"/>
  <c r="I34" i="3" s="1"/>
  <c r="D23" i="7"/>
  <c r="D22" i="7" s="1"/>
  <c r="E14" i="7"/>
  <c r="D14" i="7"/>
  <c r="E7" i="7"/>
  <c r="E6" i="7" s="1"/>
  <c r="D1539" i="1" s="1"/>
  <c r="D7"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E114" i="6" s="1"/>
  <c r="I30" i="3"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1281" i="1" s="1"/>
  <c r="D277" i="5"/>
  <c r="F277" i="5" s="1"/>
  <c r="F276" i="5"/>
  <c r="F275" i="5"/>
  <c r="E274" i="5"/>
  <c r="D1278" i="1" s="1"/>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E203" i="5" s="1"/>
  <c r="H338" i="9" s="1"/>
  <c r="D211" i="5"/>
  <c r="F210" i="5"/>
  <c r="F209" i="5"/>
  <c r="F208" i="5"/>
  <c r="F207" i="5"/>
  <c r="F206" i="5"/>
  <c r="F205" i="5"/>
  <c r="F204" i="5"/>
  <c r="E204" i="5"/>
  <c r="D204" i="5"/>
  <c r="D203" i="5"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50" i="5" s="1"/>
  <c r="F149" i="5"/>
  <c r="F148" i="5"/>
  <c r="D147" i="5"/>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F633" i="4"/>
  <c r="E633" i="4"/>
  <c r="D633" i="4"/>
  <c r="F632" i="4"/>
  <c r="F631" i="4"/>
  <c r="F630" i="4"/>
  <c r="E630" i="4"/>
  <c r="D630" i="4"/>
  <c r="D629" i="4" s="1"/>
  <c r="F629" i="4"/>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E578" i="4"/>
  <c r="E571" i="4" s="1"/>
  <c r="D578" i="4"/>
  <c r="F578" i="4" s="1"/>
  <c r="F577" i="4"/>
  <c r="F576" i="4"/>
  <c r="F575" i="4"/>
  <c r="E575" i="4"/>
  <c r="D575" i="4"/>
  <c r="F574" i="4"/>
  <c r="F573" i="4"/>
  <c r="F572" i="4"/>
  <c r="E572" i="4"/>
  <c r="D572" i="4"/>
  <c r="D571" i="4" s="1"/>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E428" i="4"/>
  <c r="F428" i="4" s="1"/>
  <c r="D428" i="4"/>
  <c r="E427" i="4"/>
  <c r="D427" i="4"/>
  <c r="D648" i="4" s="1"/>
  <c r="E426" i="4"/>
  <c r="D421" i="1" s="1"/>
  <c r="H421" i="1" s="1"/>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3" i="4"/>
  <c r="F312" i="4"/>
  <c r="F311" i="4"/>
  <c r="F310" i="4"/>
  <c r="E310" i="4"/>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E129" i="4"/>
  <c r="F129" i="4" s="1"/>
  <c r="D129" i="4"/>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D70" i="1" s="1"/>
  <c r="D74" i="4"/>
  <c r="F73" i="4"/>
  <c r="F72" i="4"/>
  <c r="F71" i="4"/>
  <c r="E71" i="4"/>
  <c r="D71" i="4"/>
  <c r="F70" i="4"/>
  <c r="F69" i="4"/>
  <c r="F68" i="4"/>
  <c r="E68" i="4"/>
  <c r="D68" i="4"/>
  <c r="F67" i="4"/>
  <c r="F66" i="4"/>
  <c r="F65" i="4"/>
  <c r="E64" i="4"/>
  <c r="D64" i="4"/>
  <c r="F64" i="4" s="1"/>
  <c r="F63" i="4"/>
  <c r="F62" i="4"/>
  <c r="E61" i="4"/>
  <c r="D57" i="1" s="1"/>
  <c r="D61" i="4"/>
  <c r="F60" i="4"/>
  <c r="F59" i="4"/>
  <c r="F58" i="4"/>
  <c r="E58" i="4"/>
  <c r="D58" i="4"/>
  <c r="F57" i="4"/>
  <c r="F56" i="4"/>
  <c r="F55" i="4"/>
  <c r="F54" i="4"/>
  <c r="F53" i="4"/>
  <c r="E53" i="4"/>
  <c r="D53" i="4"/>
  <c r="F52" i="4"/>
  <c r="F51" i="4"/>
  <c r="F50" i="4"/>
  <c r="E50" i="4"/>
  <c r="D50" i="4"/>
  <c r="D49" i="4" s="1"/>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I41" i="3"/>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G1683" i="1"/>
  <c r="C1683" i="1"/>
  <c r="H1683" i="1" s="1"/>
  <c r="C1682" i="1"/>
  <c r="C1681" i="1"/>
  <c r="H1681" i="1" s="1"/>
  <c r="H1680" i="1"/>
  <c r="G1680" i="1"/>
  <c r="C1680" i="1"/>
  <c r="C1679" i="1"/>
  <c r="H1678" i="1"/>
  <c r="C1678" i="1"/>
  <c r="G1678" i="1" s="1"/>
  <c r="H1677" i="1"/>
  <c r="G1677" i="1"/>
  <c r="C1677" i="1"/>
  <c r="C1676" i="1"/>
  <c r="G1675" i="1"/>
  <c r="C1675" i="1"/>
  <c r="H1675" i="1" s="1"/>
  <c r="C1674" i="1"/>
  <c r="H1673" i="1"/>
  <c r="G1673" i="1"/>
  <c r="C1673" i="1"/>
  <c r="H1672" i="1"/>
  <c r="G1672" i="1"/>
  <c r="C1672" i="1"/>
  <c r="C1671" i="1"/>
  <c r="H1670" i="1"/>
  <c r="C1670" i="1"/>
  <c r="G1670" i="1" s="1"/>
  <c r="H1669" i="1"/>
  <c r="G1669" i="1"/>
  <c r="C1669" i="1"/>
  <c r="C1668" i="1"/>
  <c r="G1667" i="1"/>
  <c r="C1667" i="1"/>
  <c r="H1667" i="1" s="1"/>
  <c r="C1666" i="1"/>
  <c r="H1665" i="1"/>
  <c r="G1665" i="1"/>
  <c r="C1665" i="1"/>
  <c r="H1664" i="1"/>
  <c r="G1664" i="1"/>
  <c r="C1664" i="1"/>
  <c r="C1663" i="1"/>
  <c r="H1662" i="1"/>
  <c r="C1662" i="1"/>
  <c r="G1662" i="1" s="1"/>
  <c r="H1661" i="1"/>
  <c r="G1661" i="1"/>
  <c r="C1661" i="1"/>
  <c r="C1660" i="1"/>
  <c r="G1659" i="1"/>
  <c r="C1659" i="1"/>
  <c r="H1659" i="1" s="1"/>
  <c r="C1658" i="1"/>
  <c r="H1657" i="1"/>
  <c r="G1657" i="1"/>
  <c r="C1657" i="1"/>
  <c r="H1656" i="1"/>
  <c r="G1656" i="1"/>
  <c r="C1656" i="1"/>
  <c r="C1655" i="1"/>
  <c r="H1654" i="1"/>
  <c r="C1654" i="1"/>
  <c r="G1654" i="1" s="1"/>
  <c r="H1653" i="1"/>
  <c r="G1653" i="1"/>
  <c r="C1653" i="1"/>
  <c r="C1652" i="1"/>
  <c r="G1651" i="1"/>
  <c r="C1651" i="1"/>
  <c r="H1651" i="1" s="1"/>
  <c r="C1650" i="1"/>
  <c r="H1649" i="1"/>
  <c r="G1649" i="1"/>
  <c r="C1649" i="1"/>
  <c r="H1648" i="1"/>
  <c r="G1648" i="1"/>
  <c r="C1648" i="1"/>
  <c r="C1647" i="1"/>
  <c r="H1646" i="1"/>
  <c r="C1646" i="1"/>
  <c r="G1646" i="1" s="1"/>
  <c r="H1645" i="1"/>
  <c r="G1645" i="1"/>
  <c r="C1645" i="1"/>
  <c r="C1644" i="1"/>
  <c r="G1643" i="1"/>
  <c r="C1643" i="1"/>
  <c r="H1643" i="1" s="1"/>
  <c r="C1642" i="1"/>
  <c r="H1641" i="1"/>
  <c r="G1641" i="1"/>
  <c r="C1641" i="1"/>
  <c r="H1640" i="1"/>
  <c r="G1640" i="1"/>
  <c r="C1640" i="1"/>
  <c r="C1639" i="1"/>
  <c r="H1638" i="1"/>
  <c r="C1638" i="1"/>
  <c r="G1638" i="1" s="1"/>
  <c r="H1637" i="1"/>
  <c r="G1637" i="1"/>
  <c r="C1637" i="1"/>
  <c r="C1636" i="1"/>
  <c r="G1635" i="1"/>
  <c r="C1635" i="1"/>
  <c r="H1635" i="1" s="1"/>
  <c r="C1634" i="1"/>
  <c r="H1633" i="1"/>
  <c r="G1633" i="1"/>
  <c r="C1633" i="1"/>
  <c r="H1632" i="1"/>
  <c r="G1632" i="1"/>
  <c r="C1632" i="1"/>
  <c r="C1631" i="1"/>
  <c r="H1630" i="1"/>
  <c r="C1630" i="1"/>
  <c r="G1630" i="1" s="1"/>
  <c r="H1629" i="1"/>
  <c r="G1629" i="1"/>
  <c r="C1629" i="1"/>
  <c r="G1627" i="1"/>
  <c r="C1627" i="1"/>
  <c r="H1627" i="1" s="1"/>
  <c r="C1626" i="1"/>
  <c r="H1625" i="1"/>
  <c r="G1625" i="1"/>
  <c r="C1625" i="1"/>
  <c r="H1624" i="1"/>
  <c r="G1624" i="1"/>
  <c r="C1624" i="1"/>
  <c r="C1623" i="1"/>
  <c r="C1620" i="1"/>
  <c r="H1620" i="1" s="1"/>
  <c r="C1619" i="1"/>
  <c r="H1619" i="1" s="1"/>
  <c r="H1618" i="1"/>
  <c r="C1618" i="1"/>
  <c r="G1618" i="1" s="1"/>
  <c r="H1617" i="1"/>
  <c r="G1617" i="1"/>
  <c r="C1617" i="1"/>
  <c r="G1616" i="1"/>
  <c r="C1616" i="1"/>
  <c r="H1616" i="1" s="1"/>
  <c r="G1615" i="1"/>
  <c r="C1615" i="1"/>
  <c r="H1615" i="1" s="1"/>
  <c r="H1614" i="1"/>
  <c r="C1614" i="1"/>
  <c r="G1614" i="1" s="1"/>
  <c r="C1613" i="1"/>
  <c r="H1613" i="1" s="1"/>
  <c r="C1612" i="1"/>
  <c r="G1612" i="1" s="1"/>
  <c r="C1611" i="1"/>
  <c r="H1611" i="1" s="1"/>
  <c r="H1610" i="1"/>
  <c r="C1610" i="1"/>
  <c r="G1610" i="1" s="1"/>
  <c r="H1609" i="1"/>
  <c r="G1609" i="1"/>
  <c r="C1609" i="1"/>
  <c r="C1608" i="1"/>
  <c r="H1608" i="1" s="1"/>
  <c r="C1607" i="1"/>
  <c r="H1607" i="1" s="1"/>
  <c r="C1606" i="1"/>
  <c r="G1606" i="1" s="1"/>
  <c r="G1605" i="1"/>
  <c r="C1605" i="1"/>
  <c r="H1605" i="1" s="1"/>
  <c r="C1604" i="1"/>
  <c r="H1604" i="1" s="1"/>
  <c r="C1603" i="1"/>
  <c r="H1603" i="1" s="1"/>
  <c r="C1602" i="1"/>
  <c r="G1602" i="1" s="1"/>
  <c r="C1601" i="1"/>
  <c r="G1601" i="1" s="1"/>
  <c r="C1600" i="1"/>
  <c r="G1599" i="1"/>
  <c r="C1599" i="1"/>
  <c r="H1599" i="1" s="1"/>
  <c r="C1598" i="1"/>
  <c r="H1597" i="1"/>
  <c r="G1597" i="1"/>
  <c r="C1597" i="1"/>
  <c r="H1596" i="1"/>
  <c r="G1596" i="1"/>
  <c r="C1596" i="1"/>
  <c r="C1595" i="1"/>
  <c r="C1594" i="1"/>
  <c r="G1594" i="1" s="1"/>
  <c r="H1593" i="1"/>
  <c r="G1593" i="1"/>
  <c r="C1593" i="1"/>
  <c r="C1592" i="1"/>
  <c r="H1592" i="1" s="1"/>
  <c r="G1591" i="1"/>
  <c r="C1591" i="1"/>
  <c r="H1591" i="1" s="1"/>
  <c r="C1590" i="1"/>
  <c r="G1590" i="1" s="1"/>
  <c r="H1589" i="1"/>
  <c r="G1589" i="1"/>
  <c r="C1589" i="1"/>
  <c r="H1588" i="1"/>
  <c r="C1588" i="1"/>
  <c r="G1588" i="1" s="1"/>
  <c r="C1587" i="1"/>
  <c r="H1587" i="1" s="1"/>
  <c r="C1586" i="1"/>
  <c r="C1585" i="1"/>
  <c r="G1585" i="1" s="1"/>
  <c r="C1584" i="1"/>
  <c r="G1584" i="1" s="1"/>
  <c r="C1582" i="1"/>
  <c r="D1581" i="1"/>
  <c r="C1581" i="1"/>
  <c r="D1580" i="1"/>
  <c r="C1580" i="1"/>
  <c r="D1579" i="1"/>
  <c r="C1579" i="1"/>
  <c r="D1578" i="1"/>
  <c r="C1578" i="1"/>
  <c r="D1577" i="1"/>
  <c r="C1577" i="1"/>
  <c r="J1576" i="1"/>
  <c r="D1576" i="1"/>
  <c r="G1576" i="1" s="1"/>
  <c r="I1576" i="1" s="1"/>
  <c r="C1576" i="1"/>
  <c r="H1576" i="1" s="1"/>
  <c r="D1575" i="1"/>
  <c r="C1575" i="1"/>
  <c r="J1574" i="1"/>
  <c r="D1574" i="1"/>
  <c r="G1574" i="1" s="1"/>
  <c r="C1574" i="1"/>
  <c r="H1574" i="1" s="1"/>
  <c r="D1573" i="1"/>
  <c r="C1573" i="1"/>
  <c r="H1572" i="1"/>
  <c r="D1572" i="1"/>
  <c r="C1572" i="1"/>
  <c r="G1572" i="1" s="1"/>
  <c r="H1571" i="1"/>
  <c r="D1571" i="1"/>
  <c r="C1571" i="1"/>
  <c r="G1571" i="1" s="1"/>
  <c r="G1570" i="1"/>
  <c r="D1570" i="1"/>
  <c r="J1570" i="1" s="1"/>
  <c r="C1570" i="1"/>
  <c r="H1569" i="1"/>
  <c r="D1569" i="1"/>
  <c r="C1569" i="1"/>
  <c r="D1568" i="1"/>
  <c r="C1568" i="1"/>
  <c r="H1567" i="1"/>
  <c r="D1567" i="1"/>
  <c r="C1567" i="1"/>
  <c r="G1566" i="1"/>
  <c r="D1566" i="1"/>
  <c r="C1566" i="1"/>
  <c r="H1565" i="1"/>
  <c r="D1565" i="1"/>
  <c r="C1565" i="1"/>
  <c r="D1564" i="1"/>
  <c r="C1564" i="1"/>
  <c r="D1563" i="1"/>
  <c r="C1563" i="1"/>
  <c r="D1562" i="1"/>
  <c r="C1562" i="1"/>
  <c r="D1561" i="1"/>
  <c r="C1561" i="1"/>
  <c r="D1560" i="1"/>
  <c r="C1560" i="1"/>
  <c r="D1559" i="1"/>
  <c r="C1559" i="1"/>
  <c r="D1558" i="1"/>
  <c r="C1558" i="1"/>
  <c r="D1557" i="1"/>
  <c r="C1557" i="1"/>
  <c r="D1556" i="1"/>
  <c r="H1556" i="1" s="1"/>
  <c r="C1556" i="1"/>
  <c r="G1555" i="1"/>
  <c r="D1555" i="1"/>
  <c r="H1555" i="1" s="1"/>
  <c r="C1555" i="1"/>
  <c r="H1554" i="1"/>
  <c r="D1554" i="1"/>
  <c r="C1554" i="1"/>
  <c r="J1553" i="1"/>
  <c r="G1553" i="1"/>
  <c r="I1553" i="1" s="1"/>
  <c r="D1553" i="1"/>
  <c r="H1553" i="1" s="1"/>
  <c r="C1553" i="1"/>
  <c r="H1552" i="1"/>
  <c r="D1552" i="1"/>
  <c r="C1552" i="1"/>
  <c r="J1551" i="1"/>
  <c r="G1551" i="1"/>
  <c r="I1551" i="1" s="1"/>
  <c r="D1551" i="1"/>
  <c r="H1551" i="1" s="1"/>
  <c r="C1551" i="1"/>
  <c r="H1550" i="1"/>
  <c r="D1550" i="1"/>
  <c r="C1550" i="1"/>
  <c r="J1549" i="1"/>
  <c r="G1549" i="1"/>
  <c r="I1549" i="1" s="1"/>
  <c r="D1549" i="1"/>
  <c r="C1549" i="1"/>
  <c r="H1549" i="1" s="1"/>
  <c r="H1548" i="1"/>
  <c r="D1548" i="1"/>
  <c r="C1548" i="1"/>
  <c r="J1547" i="1"/>
  <c r="D1547" i="1"/>
  <c r="C1547" i="1"/>
  <c r="H1546" i="1"/>
  <c r="G1546" i="1"/>
  <c r="I1546" i="1" s="1"/>
  <c r="D1546" i="1"/>
  <c r="C1546" i="1"/>
  <c r="J1546" i="1" s="1"/>
  <c r="D1545" i="1"/>
  <c r="J1545" i="1" s="1"/>
  <c r="C1545" i="1"/>
  <c r="H1544" i="1"/>
  <c r="G1544" i="1"/>
  <c r="I1544" i="1" s="1"/>
  <c r="D1544" i="1"/>
  <c r="C1544" i="1"/>
  <c r="J1544" i="1" s="1"/>
  <c r="D1543" i="1"/>
  <c r="J1543" i="1" s="1"/>
  <c r="C1543" i="1"/>
  <c r="G1542" i="1"/>
  <c r="D1542" i="1"/>
  <c r="H1542" i="1" s="1"/>
  <c r="C1542" i="1"/>
  <c r="J1542" i="1" s="1"/>
  <c r="D1541" i="1"/>
  <c r="J1541" i="1" s="1"/>
  <c r="C1541" i="1"/>
  <c r="D1540" i="1"/>
  <c r="C1540" i="1"/>
  <c r="C1539"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G1518" i="1" s="1"/>
  <c r="G1517" i="1"/>
  <c r="D1517" i="1"/>
  <c r="C1517" i="1"/>
  <c r="D1516" i="1"/>
  <c r="G1516" i="1" s="1"/>
  <c r="C1516" i="1"/>
  <c r="D1515" i="1"/>
  <c r="C1515" i="1"/>
  <c r="D1514" i="1"/>
  <c r="C1514" i="1"/>
  <c r="H1514" i="1" s="1"/>
  <c r="G1513" i="1"/>
  <c r="D1513" i="1"/>
  <c r="C1513" i="1"/>
  <c r="D1512" i="1"/>
  <c r="G1512" i="1" s="1"/>
  <c r="C1512" i="1"/>
  <c r="D1511" i="1"/>
  <c r="C1511" i="1"/>
  <c r="D1510" i="1"/>
  <c r="G1509" i="1"/>
  <c r="D1509" i="1"/>
  <c r="C1509" i="1"/>
  <c r="D1508" i="1"/>
  <c r="G1508" i="1" s="1"/>
  <c r="C1508" i="1"/>
  <c r="D1507" i="1"/>
  <c r="C1507" i="1"/>
  <c r="D1506" i="1"/>
  <c r="C1506" i="1"/>
  <c r="H1506" i="1" s="1"/>
  <c r="G1505" i="1"/>
  <c r="D1505" i="1"/>
  <c r="C1505" i="1"/>
  <c r="D1504" i="1"/>
  <c r="G1504" i="1" s="1"/>
  <c r="C1504" i="1"/>
  <c r="D1503" i="1"/>
  <c r="C1503" i="1"/>
  <c r="D1502" i="1"/>
  <c r="C1502" i="1"/>
  <c r="H1502" i="1" s="1"/>
  <c r="G1501" i="1"/>
  <c r="D1501" i="1"/>
  <c r="C1501" i="1"/>
  <c r="D1500" i="1"/>
  <c r="G1500" i="1" s="1"/>
  <c r="C1500" i="1"/>
  <c r="D1499" i="1"/>
  <c r="C1499" i="1"/>
  <c r="D1498" i="1"/>
  <c r="C1498" i="1"/>
  <c r="H1498" i="1" s="1"/>
  <c r="G1497" i="1"/>
  <c r="D1497" i="1"/>
  <c r="C1497" i="1"/>
  <c r="D1496" i="1"/>
  <c r="G1496" i="1" s="1"/>
  <c r="C1496" i="1"/>
  <c r="D1495" i="1"/>
  <c r="C1495" i="1"/>
  <c r="D1494" i="1"/>
  <c r="C1494" i="1"/>
  <c r="H1494" i="1" s="1"/>
  <c r="G1493" i="1"/>
  <c r="D1493" i="1"/>
  <c r="C1493" i="1"/>
  <c r="D1492" i="1"/>
  <c r="G1492" i="1" s="1"/>
  <c r="C1492" i="1"/>
  <c r="D1491" i="1"/>
  <c r="C1491" i="1"/>
  <c r="D1490" i="1"/>
  <c r="C1490" i="1"/>
  <c r="H1490" i="1" s="1"/>
  <c r="G1489" i="1"/>
  <c r="D1489" i="1"/>
  <c r="C1489" i="1"/>
  <c r="D1488" i="1"/>
  <c r="G1488" i="1" s="1"/>
  <c r="C1488" i="1"/>
  <c r="D1487" i="1"/>
  <c r="C1487" i="1"/>
  <c r="D1486" i="1"/>
  <c r="C1486" i="1"/>
  <c r="H1486" i="1" s="1"/>
  <c r="D1485" i="1"/>
  <c r="D1484" i="1"/>
  <c r="G1484" i="1" s="1"/>
  <c r="C1484" i="1"/>
  <c r="D1483" i="1"/>
  <c r="C1483" i="1"/>
  <c r="D1482" i="1"/>
  <c r="C1482" i="1"/>
  <c r="H1482" i="1" s="1"/>
  <c r="G1481" i="1"/>
  <c r="D1481" i="1"/>
  <c r="C1481" i="1"/>
  <c r="D1480" i="1"/>
  <c r="G1480" i="1" s="1"/>
  <c r="C1480" i="1"/>
  <c r="D1479" i="1"/>
  <c r="C1479" i="1"/>
  <c r="D1478" i="1"/>
  <c r="C1478" i="1"/>
  <c r="H1478" i="1" s="1"/>
  <c r="G1477" i="1"/>
  <c r="D1477" i="1"/>
  <c r="C1477" i="1"/>
  <c r="D1476" i="1"/>
  <c r="G1476" i="1" s="1"/>
  <c r="C1476" i="1"/>
  <c r="D1475" i="1"/>
  <c r="C1475" i="1"/>
  <c r="D1474" i="1"/>
  <c r="C1474" i="1"/>
  <c r="H1474" i="1" s="1"/>
  <c r="G1473" i="1"/>
  <c r="D1473" i="1"/>
  <c r="C1473" i="1"/>
  <c r="D1472" i="1"/>
  <c r="G1472" i="1" s="1"/>
  <c r="C1472" i="1"/>
  <c r="D1471" i="1"/>
  <c r="C1471" i="1"/>
  <c r="D1470" i="1"/>
  <c r="C1470" i="1"/>
  <c r="H1470" i="1" s="1"/>
  <c r="G1469" i="1"/>
  <c r="D1469" i="1"/>
  <c r="C1469" i="1"/>
  <c r="D1468" i="1"/>
  <c r="G1468" i="1" s="1"/>
  <c r="C1468" i="1"/>
  <c r="D1467" i="1"/>
  <c r="C1467" i="1"/>
  <c r="D1466" i="1"/>
  <c r="C1466" i="1"/>
  <c r="H1466" i="1" s="1"/>
  <c r="G1465" i="1"/>
  <c r="D1465" i="1"/>
  <c r="C1465" i="1"/>
  <c r="D1464" i="1"/>
  <c r="G1464" i="1" s="1"/>
  <c r="C1464" i="1"/>
  <c r="D1463" i="1"/>
  <c r="C1463" i="1"/>
  <c r="D1462" i="1"/>
  <c r="C1462" i="1"/>
  <c r="H1462" i="1" s="1"/>
  <c r="G1461" i="1"/>
  <c r="D1461" i="1"/>
  <c r="C1461" i="1"/>
  <c r="D1460" i="1"/>
  <c r="G1460" i="1" s="1"/>
  <c r="C1460" i="1"/>
  <c r="D1459" i="1"/>
  <c r="C1459" i="1"/>
  <c r="D1458" i="1"/>
  <c r="C1458" i="1"/>
  <c r="H1458" i="1" s="1"/>
  <c r="G1457" i="1"/>
  <c r="D1457" i="1"/>
  <c r="C1457" i="1"/>
  <c r="D1456" i="1"/>
  <c r="G1456" i="1" s="1"/>
  <c r="C1456" i="1"/>
  <c r="D1455" i="1"/>
  <c r="C1455" i="1"/>
  <c r="D1454" i="1"/>
  <c r="C1454" i="1"/>
  <c r="H1454" i="1" s="1"/>
  <c r="G1453" i="1"/>
  <c r="D1453" i="1"/>
  <c r="C1453" i="1"/>
  <c r="D1452" i="1"/>
  <c r="G1452" i="1" s="1"/>
  <c r="C1452" i="1"/>
  <c r="D1451" i="1"/>
  <c r="C1451" i="1"/>
  <c r="D1450" i="1"/>
  <c r="C1450" i="1"/>
  <c r="H1450" i="1" s="1"/>
  <c r="G1449" i="1"/>
  <c r="D1449" i="1"/>
  <c r="C1449" i="1"/>
  <c r="D1448" i="1"/>
  <c r="G1448" i="1" s="1"/>
  <c r="C1448" i="1"/>
  <c r="D1447" i="1"/>
  <c r="C1447" i="1"/>
  <c r="D1446" i="1"/>
  <c r="C1446" i="1"/>
  <c r="H1446" i="1" s="1"/>
  <c r="G1445" i="1"/>
  <c r="D1445" i="1"/>
  <c r="C1445" i="1"/>
  <c r="D1444" i="1"/>
  <c r="G1444" i="1" s="1"/>
  <c r="C1444" i="1"/>
  <c r="D1443" i="1"/>
  <c r="C1443" i="1"/>
  <c r="D1442" i="1"/>
  <c r="C1442" i="1"/>
  <c r="H1442" i="1" s="1"/>
  <c r="G1441" i="1"/>
  <c r="D1441" i="1"/>
  <c r="C1441" i="1"/>
  <c r="D1440" i="1"/>
  <c r="G1440" i="1" s="1"/>
  <c r="C1440" i="1"/>
  <c r="D1439" i="1"/>
  <c r="C1439" i="1"/>
  <c r="D1438" i="1"/>
  <c r="C1438" i="1"/>
  <c r="H1438" i="1" s="1"/>
  <c r="G1437" i="1"/>
  <c r="D1437" i="1"/>
  <c r="C1437" i="1"/>
  <c r="D1436" i="1"/>
  <c r="G1436" i="1" s="1"/>
  <c r="C1436" i="1"/>
  <c r="D1435" i="1"/>
  <c r="C1435" i="1"/>
  <c r="D1434" i="1"/>
  <c r="C1434" i="1"/>
  <c r="H1434" i="1" s="1"/>
  <c r="G1433" i="1"/>
  <c r="D1433" i="1"/>
  <c r="C1433" i="1"/>
  <c r="D1432" i="1"/>
  <c r="G1432" i="1" s="1"/>
  <c r="C1432" i="1"/>
  <c r="D1431" i="1"/>
  <c r="D1430" i="1"/>
  <c r="C1430" i="1"/>
  <c r="H1430" i="1" s="1"/>
  <c r="G1429" i="1"/>
  <c r="D1429" i="1"/>
  <c r="C1429" i="1"/>
  <c r="D1428" i="1"/>
  <c r="G1428" i="1" s="1"/>
  <c r="C1428" i="1"/>
  <c r="D1427" i="1"/>
  <c r="C1427" i="1"/>
  <c r="D1426" i="1"/>
  <c r="C1426" i="1"/>
  <c r="H1426" i="1" s="1"/>
  <c r="G1425" i="1"/>
  <c r="D1425" i="1"/>
  <c r="C1425" i="1"/>
  <c r="D1424" i="1"/>
  <c r="G1424" i="1" s="1"/>
  <c r="C1424" i="1"/>
  <c r="D1423" i="1"/>
  <c r="C1423" i="1"/>
  <c r="D1422" i="1"/>
  <c r="C1422" i="1"/>
  <c r="H1422" i="1" s="1"/>
  <c r="G1421" i="1"/>
  <c r="D1421" i="1"/>
  <c r="C1421" i="1"/>
  <c r="D1420" i="1"/>
  <c r="G1420" i="1" s="1"/>
  <c r="C1420" i="1"/>
  <c r="D1419" i="1"/>
  <c r="C1419" i="1"/>
  <c r="D1418" i="1"/>
  <c r="C1418" i="1"/>
  <c r="G1417" i="1"/>
  <c r="D1417" i="1"/>
  <c r="C1417" i="1"/>
  <c r="H1417" i="1" s="1"/>
  <c r="G1416" i="1"/>
  <c r="D1416" i="1"/>
  <c r="C1416" i="1"/>
  <c r="D1415" i="1"/>
  <c r="C1415" i="1"/>
  <c r="D1414" i="1"/>
  <c r="C1414" i="1"/>
  <c r="G1413" i="1"/>
  <c r="D1413" i="1"/>
  <c r="C1413" i="1"/>
  <c r="H1413" i="1" s="1"/>
  <c r="D1412" i="1"/>
  <c r="G1412" i="1" s="1"/>
  <c r="C1412" i="1"/>
  <c r="D1411" i="1"/>
  <c r="C1411" i="1"/>
  <c r="D1410" i="1"/>
  <c r="C1410" i="1"/>
  <c r="G1409" i="1"/>
  <c r="D1409" i="1"/>
  <c r="C1409" i="1"/>
  <c r="H1409" i="1" s="1"/>
  <c r="G1408" i="1"/>
  <c r="D1408" i="1"/>
  <c r="C1408" i="1"/>
  <c r="D1407" i="1"/>
  <c r="C1407" i="1"/>
  <c r="D1406" i="1"/>
  <c r="C1406" i="1"/>
  <c r="G1405" i="1"/>
  <c r="D1405" i="1"/>
  <c r="C1405" i="1"/>
  <c r="H1405" i="1" s="1"/>
  <c r="D1404" i="1"/>
  <c r="G1404" i="1" s="1"/>
  <c r="C1404" i="1"/>
  <c r="D1403" i="1"/>
  <c r="C1403" i="1"/>
  <c r="D1402" i="1"/>
  <c r="C1402" i="1"/>
  <c r="D1401" i="1"/>
  <c r="D1400" i="1"/>
  <c r="G1400" i="1" s="1"/>
  <c r="C1400" i="1"/>
  <c r="D1399" i="1"/>
  <c r="C1399" i="1"/>
  <c r="D1398" i="1"/>
  <c r="C1398" i="1"/>
  <c r="G1397" i="1"/>
  <c r="D1397" i="1"/>
  <c r="C1397" i="1"/>
  <c r="H1397" i="1" s="1"/>
  <c r="D1396" i="1"/>
  <c r="G1396" i="1" s="1"/>
  <c r="C1396" i="1"/>
  <c r="D1395" i="1"/>
  <c r="C1395" i="1"/>
  <c r="D1394" i="1"/>
  <c r="C1394" i="1"/>
  <c r="G1393" i="1"/>
  <c r="D1393" i="1"/>
  <c r="C1393" i="1"/>
  <c r="H1393" i="1" s="1"/>
  <c r="D1392" i="1"/>
  <c r="G1392" i="1" s="1"/>
  <c r="C1392" i="1"/>
  <c r="D1391" i="1"/>
  <c r="C1391" i="1"/>
  <c r="D1390" i="1"/>
  <c r="C1390" i="1"/>
  <c r="D1389" i="1"/>
  <c r="C1389" i="1"/>
  <c r="D1388" i="1"/>
  <c r="G1388" i="1" s="1"/>
  <c r="C1388" i="1"/>
  <c r="D1387" i="1"/>
  <c r="C1387" i="1"/>
  <c r="D1386" i="1"/>
  <c r="C1386" i="1"/>
  <c r="D1385" i="1"/>
  <c r="C1385" i="1"/>
  <c r="G1385" i="1" s="1"/>
  <c r="D1384" i="1"/>
  <c r="C1384" i="1"/>
  <c r="D1383" i="1"/>
  <c r="C1383" i="1"/>
  <c r="D1382" i="1"/>
  <c r="C1382" i="1"/>
  <c r="G1381" i="1"/>
  <c r="D1381" i="1"/>
  <c r="C1381" i="1"/>
  <c r="H1381" i="1" s="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D1374" i="1"/>
  <c r="H1374" i="1" s="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H1342" i="1" s="1"/>
  <c r="C1342" i="1"/>
  <c r="H1341" i="1"/>
  <c r="G1341" i="1"/>
  <c r="D1341" i="1"/>
  <c r="C1341" i="1"/>
  <c r="H1340" i="1"/>
  <c r="D1340" i="1"/>
  <c r="G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G1311" i="1"/>
  <c r="D1311" i="1"/>
  <c r="H1311" i="1" s="1"/>
  <c r="C1311" i="1"/>
  <c r="H1310" i="1"/>
  <c r="G1310" i="1"/>
  <c r="D1310" i="1"/>
  <c r="C1310" i="1"/>
  <c r="G1309" i="1"/>
  <c r="D1309" i="1"/>
  <c r="H1309" i="1" s="1"/>
  <c r="C1309" i="1"/>
  <c r="D1308" i="1"/>
  <c r="H1308" i="1" s="1"/>
  <c r="C1308" i="1"/>
  <c r="D1307" i="1"/>
  <c r="C1307" i="1"/>
  <c r="D1306" i="1"/>
  <c r="C1306" i="1"/>
  <c r="D1305" i="1"/>
  <c r="H1305" i="1" s="1"/>
  <c r="C1305" i="1"/>
  <c r="G1304" i="1"/>
  <c r="D1304" i="1"/>
  <c r="H1304" i="1" s="1"/>
  <c r="C1304" i="1"/>
  <c r="H1303" i="1"/>
  <c r="G1303" i="1"/>
  <c r="D1303" i="1"/>
  <c r="C1303" i="1"/>
  <c r="D1302" i="1"/>
  <c r="H1302" i="1" s="1"/>
  <c r="C1302" i="1"/>
  <c r="G1301" i="1"/>
  <c r="D1301" i="1"/>
  <c r="H1301" i="1" s="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G1292" i="1" s="1"/>
  <c r="C1292" i="1"/>
  <c r="H1292" i="1" s="1"/>
  <c r="H1291" i="1"/>
  <c r="G1291" i="1"/>
  <c r="D1291" i="1"/>
  <c r="C1291" i="1"/>
  <c r="H1290" i="1"/>
  <c r="G1290" i="1"/>
  <c r="D1290" i="1"/>
  <c r="C1290" i="1"/>
  <c r="H1289" i="1"/>
  <c r="G1289" i="1"/>
  <c r="D1289" i="1"/>
  <c r="C1289" i="1"/>
  <c r="H1288" i="1"/>
  <c r="G1288" i="1"/>
  <c r="D1288" i="1"/>
  <c r="C1288" i="1"/>
  <c r="G1287"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D1267" i="1"/>
  <c r="G1267" i="1" s="1"/>
  <c r="C1267" i="1"/>
  <c r="D1266" i="1"/>
  <c r="G1266" i="1" s="1"/>
  <c r="C1266" i="1"/>
  <c r="H1265" i="1"/>
  <c r="D1265" i="1"/>
  <c r="G1265" i="1" s="1"/>
  <c r="C1265" i="1"/>
  <c r="D1264" i="1"/>
  <c r="G1264" i="1" s="1"/>
  <c r="C1264" i="1"/>
  <c r="H1263" i="1"/>
  <c r="G1263" i="1"/>
  <c r="D1263" i="1"/>
  <c r="C1263" i="1"/>
  <c r="G1262" i="1"/>
  <c r="D1262" i="1"/>
  <c r="H1262" i="1" s="1"/>
  <c r="C1262" i="1"/>
  <c r="H1261" i="1"/>
  <c r="D1261" i="1"/>
  <c r="G1261" i="1" s="1"/>
  <c r="C1261" i="1"/>
  <c r="D1260" i="1"/>
  <c r="G1260" i="1" s="1"/>
  <c r="C1260"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D1203" i="1"/>
  <c r="C1203" i="1"/>
  <c r="H1202" i="1"/>
  <c r="G1202" i="1"/>
  <c r="D1202" i="1"/>
  <c r="C1202" i="1"/>
  <c r="G1201" i="1"/>
  <c r="D1201" i="1"/>
  <c r="C1201" i="1"/>
  <c r="H1201" i="1" s="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D1183" i="1"/>
  <c r="H1183" i="1" s="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D1169" i="1"/>
  <c r="H1169" i="1" s="1"/>
  <c r="C1169" i="1"/>
  <c r="H1168" i="1"/>
  <c r="G1168" i="1"/>
  <c r="D1168" i="1"/>
  <c r="C1168" i="1"/>
  <c r="H1167" i="1"/>
  <c r="G1167" i="1"/>
  <c r="D1167" i="1"/>
  <c r="C1167" i="1"/>
  <c r="D1166" i="1"/>
  <c r="H1166" i="1" s="1"/>
  <c r="C1166" i="1"/>
  <c r="D1165" i="1"/>
  <c r="G1165" i="1" s="1"/>
  <c r="C1165" i="1"/>
  <c r="D1164" i="1"/>
  <c r="G1164" i="1" s="1"/>
  <c r="C1164" i="1"/>
  <c r="D1163" i="1"/>
  <c r="H1163" i="1" s="1"/>
  <c r="C1163" i="1"/>
  <c r="H1162" i="1"/>
  <c r="D1162" i="1"/>
  <c r="G1162" i="1" s="1"/>
  <c r="C1162" i="1"/>
  <c r="H1161" i="1"/>
  <c r="D1161" i="1"/>
  <c r="G1161" i="1" s="1"/>
  <c r="C1161" i="1"/>
  <c r="H1160" i="1"/>
  <c r="D1160" i="1"/>
  <c r="G1160" i="1" s="1"/>
  <c r="C1160" i="1"/>
  <c r="H1159" i="1"/>
  <c r="D1159" i="1"/>
  <c r="G1159" i="1" s="1"/>
  <c r="C1159" i="1"/>
  <c r="D1158" i="1"/>
  <c r="H1158" i="1" s="1"/>
  <c r="C1158" i="1"/>
  <c r="D1157" i="1"/>
  <c r="H1157" i="1" s="1"/>
  <c r="C1157" i="1"/>
  <c r="D1156" i="1"/>
  <c r="H1156" i="1" s="1"/>
  <c r="C1156" i="1"/>
  <c r="D1155" i="1"/>
  <c r="H1155" i="1" s="1"/>
  <c r="C1155" i="1"/>
  <c r="D1154" i="1"/>
  <c r="G1154" i="1" s="1"/>
  <c r="C1154" i="1"/>
  <c r="D1153" i="1"/>
  <c r="G1153" i="1" s="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D1057" i="1"/>
  <c r="H1057" i="1" s="1"/>
  <c r="C1057" i="1"/>
  <c r="H1056" i="1"/>
  <c r="G1056" i="1"/>
  <c r="D1056" i="1"/>
  <c r="C1056" i="1"/>
  <c r="D1055" i="1"/>
  <c r="H1055" i="1" s="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H1041" i="1"/>
  <c r="D1041" i="1"/>
  <c r="G1041" i="1" s="1"/>
  <c r="C1041" i="1"/>
  <c r="D1040" i="1"/>
  <c r="G1040" i="1" s="1"/>
  <c r="C1040" i="1"/>
  <c r="D1039" i="1"/>
  <c r="H1039" i="1" s="1"/>
  <c r="C1039" i="1"/>
  <c r="H1038" i="1"/>
  <c r="G1038" i="1"/>
  <c r="D1038" i="1"/>
  <c r="C1038" i="1"/>
  <c r="H1037" i="1"/>
  <c r="G1037" i="1"/>
  <c r="D1037" i="1"/>
  <c r="C1037" i="1"/>
  <c r="H1036" i="1"/>
  <c r="G1036" i="1"/>
  <c r="D1036" i="1"/>
  <c r="C1036" i="1"/>
  <c r="G1035" i="1"/>
  <c r="D1035" i="1"/>
  <c r="H1035" i="1" s="1"/>
  <c r="C1035" i="1"/>
  <c r="H1034" i="1"/>
  <c r="D1034" i="1"/>
  <c r="G1034" i="1" s="1"/>
  <c r="C1034" i="1"/>
  <c r="D1033" i="1"/>
  <c r="H1033" i="1" s="1"/>
  <c r="C1033" i="1"/>
  <c r="D1032" i="1"/>
  <c r="H1032" i="1" s="1"/>
  <c r="C1032" i="1"/>
  <c r="D1031" i="1"/>
  <c r="H1031" i="1" s="1"/>
  <c r="C1031" i="1"/>
  <c r="D1030" i="1"/>
  <c r="H1030" i="1" s="1"/>
  <c r="C1030" i="1"/>
  <c r="D1029" i="1"/>
  <c r="H1029" i="1" s="1"/>
  <c r="C1029" i="1"/>
  <c r="H1028" i="1"/>
  <c r="G1028" i="1"/>
  <c r="D1028" i="1"/>
  <c r="C1028" i="1"/>
  <c r="G1027" i="1"/>
  <c r="D1027" i="1"/>
  <c r="H1027" i="1" s="1"/>
  <c r="C1027" i="1"/>
  <c r="D1026" i="1"/>
  <c r="H1026" i="1" s="1"/>
  <c r="C1026" i="1"/>
  <c r="D1025" i="1"/>
  <c r="H1025" i="1" s="1"/>
  <c r="C1025" i="1"/>
  <c r="C1024" i="1"/>
  <c r="D1023" i="1"/>
  <c r="H1023" i="1" s="1"/>
  <c r="C1023" i="1"/>
  <c r="D1022" i="1"/>
  <c r="H1022" i="1" s="1"/>
  <c r="C1022" i="1"/>
  <c r="D1021" i="1"/>
  <c r="H1021" i="1" s="1"/>
  <c r="C1021" i="1"/>
  <c r="D1020" i="1"/>
  <c r="H1020" i="1" s="1"/>
  <c r="C1020" i="1"/>
  <c r="H1019" i="1"/>
  <c r="G1019" i="1"/>
  <c r="D1019" i="1"/>
  <c r="C1019" i="1"/>
  <c r="D1018" i="1"/>
  <c r="H1018" i="1" s="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D651" i="1"/>
  <c r="G651" i="1" s="1"/>
  <c r="C651" i="1"/>
  <c r="H650" i="1"/>
  <c r="G650" i="1"/>
  <c r="D650" i="1"/>
  <c r="C650" i="1"/>
  <c r="D649" i="1"/>
  <c r="G649" i="1" s="1"/>
  <c r="C649" i="1"/>
  <c r="D648" i="1"/>
  <c r="H648" i="1" s="1"/>
  <c r="C648" i="1"/>
  <c r="D647" i="1"/>
  <c r="G647" i="1" s="1"/>
  <c r="C647" i="1"/>
  <c r="D646" i="1"/>
  <c r="H646" i="1" s="1"/>
  <c r="C646" i="1"/>
  <c r="D645" i="1"/>
  <c r="G645" i="1" s="1"/>
  <c r="C645" i="1"/>
  <c r="C642"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D422" i="1"/>
  <c r="H422" i="1" s="1"/>
  <c r="C422" i="1"/>
  <c r="C421" i="1"/>
  <c r="H416" i="1"/>
  <c r="D416" i="1"/>
  <c r="G416" i="1" s="1"/>
  <c r="C416" i="1"/>
  <c r="G415" i="1"/>
  <c r="D415" i="1"/>
  <c r="H415" i="1" s="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4" i="1"/>
  <c r="H354" i="1" s="1"/>
  <c r="C354" i="1"/>
  <c r="D353" i="1"/>
  <c r="G353" i="1" s="1"/>
  <c r="C353" i="1"/>
  <c r="D352" i="1"/>
  <c r="H352" i="1" s="1"/>
  <c r="C352" i="1"/>
  <c r="D351" i="1"/>
  <c r="G351" i="1" s="1"/>
  <c r="C351" i="1"/>
  <c r="D350" i="1"/>
  <c r="H350" i="1" s="1"/>
  <c r="C350" i="1"/>
  <c r="D349" i="1"/>
  <c r="G349" i="1" s="1"/>
  <c r="C349" i="1"/>
  <c r="D348" i="1"/>
  <c r="G348" i="1" s="1"/>
  <c r="C348" i="1"/>
  <c r="D347" i="1"/>
  <c r="H347" i="1" s="1"/>
  <c r="C347" i="1"/>
  <c r="D346" i="1"/>
  <c r="H346" i="1" s="1"/>
  <c r="C346" i="1"/>
  <c r="D345" i="1"/>
  <c r="G345" i="1" s="1"/>
  <c r="C345" i="1"/>
  <c r="D344" i="1"/>
  <c r="H344" i="1" s="1"/>
  <c r="C344" i="1"/>
  <c r="D343" i="1"/>
  <c r="G343" i="1" s="1"/>
  <c r="C343" i="1"/>
  <c r="D342" i="1"/>
  <c r="H342" i="1" s="1"/>
  <c r="C342" i="1"/>
  <c r="D341" i="1"/>
  <c r="G341" i="1" s="1"/>
  <c r="C341" i="1"/>
  <c r="D340" i="1"/>
  <c r="G340" i="1" s="1"/>
  <c r="C340" i="1"/>
  <c r="D339" i="1"/>
  <c r="H339" i="1" s="1"/>
  <c r="C339" i="1"/>
  <c r="D338" i="1"/>
  <c r="G338" i="1" s="1"/>
  <c r="C338" i="1"/>
  <c r="D337" i="1"/>
  <c r="H337" i="1" s="1"/>
  <c r="C337" i="1"/>
  <c r="D336" i="1"/>
  <c r="G336" i="1" s="1"/>
  <c r="C336" i="1"/>
  <c r="D335" i="1"/>
  <c r="H335" i="1" s="1"/>
  <c r="C335" i="1"/>
  <c r="D334" i="1"/>
  <c r="G334" i="1" s="1"/>
  <c r="C334" i="1"/>
  <c r="D333" i="1"/>
  <c r="H333" i="1" s="1"/>
  <c r="C333" i="1"/>
  <c r="D332" i="1"/>
  <c r="G332" i="1" s="1"/>
  <c r="C332" i="1"/>
  <c r="D331" i="1"/>
  <c r="H331" i="1" s="1"/>
  <c r="C331" i="1"/>
  <c r="D330" i="1"/>
  <c r="H330" i="1" s="1"/>
  <c r="C330" i="1"/>
  <c r="D329" i="1"/>
  <c r="G329" i="1" s="1"/>
  <c r="C329" i="1"/>
  <c r="D328" i="1"/>
  <c r="H328" i="1" s="1"/>
  <c r="C328" i="1"/>
  <c r="D327" i="1"/>
  <c r="G327" i="1" s="1"/>
  <c r="C327" i="1"/>
  <c r="D326" i="1"/>
  <c r="G326" i="1" s="1"/>
  <c r="C326" i="1"/>
  <c r="D325" i="1"/>
  <c r="H325" i="1" s="1"/>
  <c r="C325" i="1"/>
  <c r="D324" i="1"/>
  <c r="G324" i="1" s="1"/>
  <c r="C324" i="1"/>
  <c r="D323" i="1"/>
  <c r="G323" i="1" s="1"/>
  <c r="C323" i="1"/>
  <c r="D322" i="1"/>
  <c r="H322" i="1" s="1"/>
  <c r="C322" i="1"/>
  <c r="D321" i="1"/>
  <c r="G321" i="1" s="1"/>
  <c r="C321" i="1"/>
  <c r="D320" i="1"/>
  <c r="H320" i="1" s="1"/>
  <c r="C320" i="1"/>
  <c r="D319" i="1"/>
  <c r="G319" i="1" s="1"/>
  <c r="C319" i="1"/>
  <c r="D318" i="1"/>
  <c r="H318" i="1" s="1"/>
  <c r="C318" i="1"/>
  <c r="D317" i="1"/>
  <c r="G317" i="1" s="1"/>
  <c r="C317" i="1"/>
  <c r="D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D304" i="1"/>
  <c r="D303" i="1"/>
  <c r="D302" i="1"/>
  <c r="H302" i="1" s="1"/>
  <c r="C302" i="1"/>
  <c r="D301" i="1"/>
  <c r="H301" i="1" s="1"/>
  <c r="C301" i="1"/>
  <c r="D300" i="1"/>
  <c r="G300" i="1" s="1"/>
  <c r="C300" i="1"/>
  <c r="D299" i="1"/>
  <c r="G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H270" i="1"/>
  <c r="D270" i="1"/>
  <c r="G270" i="1" s="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D257" i="1"/>
  <c r="G257" i="1" s="1"/>
  <c r="C257" i="1"/>
  <c r="D256" i="1"/>
  <c r="G256" i="1" s="1"/>
  <c r="C256" i="1"/>
  <c r="D255" i="1"/>
  <c r="G255" i="1" s="1"/>
  <c r="C255" i="1"/>
  <c r="D254" i="1"/>
  <c r="H254" i="1" s="1"/>
  <c r="C254" i="1"/>
  <c r="D253" i="1"/>
  <c r="G253" i="1" s="1"/>
  <c r="C253" i="1"/>
  <c r="D252" i="1"/>
  <c r="H252" i="1" s="1"/>
  <c r="C252" i="1"/>
  <c r="D251" i="1"/>
  <c r="G251" i="1" s="1"/>
  <c r="C251" i="1"/>
  <c r="D250" i="1"/>
  <c r="H250" i="1" s="1"/>
  <c r="C250" i="1"/>
  <c r="D249" i="1"/>
  <c r="G249" i="1" s="1"/>
  <c r="C249" i="1"/>
  <c r="D248" i="1"/>
  <c r="H248" i="1" s="1"/>
  <c r="C248" i="1"/>
  <c r="D247" i="1"/>
  <c r="G247" i="1" s="1"/>
  <c r="C247" i="1"/>
  <c r="D246" i="1"/>
  <c r="H246" i="1" s="1"/>
  <c r="C246" i="1"/>
  <c r="D245" i="1"/>
  <c r="G245" i="1" s="1"/>
  <c r="C245" i="1"/>
  <c r="D244" i="1"/>
  <c r="H244" i="1" s="1"/>
  <c r="C244" i="1"/>
  <c r="D243" i="1"/>
  <c r="H243" i="1" s="1"/>
  <c r="C243" i="1"/>
  <c r="D242" i="1"/>
  <c r="G242" i="1" s="1"/>
  <c r="C242" i="1"/>
  <c r="D241" i="1"/>
  <c r="H241" i="1" s="1"/>
  <c r="C241" i="1"/>
  <c r="D240" i="1"/>
  <c r="G240" i="1" s="1"/>
  <c r="C240" i="1"/>
  <c r="D239" i="1"/>
  <c r="G239" i="1" s="1"/>
  <c r="C239" i="1"/>
  <c r="D238" i="1"/>
  <c r="H238" i="1" s="1"/>
  <c r="C238" i="1"/>
  <c r="D237" i="1"/>
  <c r="G237" i="1" s="1"/>
  <c r="C237" i="1"/>
  <c r="D236" i="1"/>
  <c r="H236" i="1" s="1"/>
  <c r="C236" i="1"/>
  <c r="D235" i="1"/>
  <c r="H235" i="1" s="1"/>
  <c r="C235" i="1"/>
  <c r="D234" i="1"/>
  <c r="G234" i="1" s="1"/>
  <c r="C234" i="1"/>
  <c r="D233" i="1"/>
  <c r="H233" i="1" s="1"/>
  <c r="C233" i="1"/>
  <c r="D232" i="1"/>
  <c r="G232" i="1" s="1"/>
  <c r="C232" i="1"/>
  <c r="D231" i="1"/>
  <c r="H231" i="1" s="1"/>
  <c r="C231" i="1"/>
  <c r="D230" i="1"/>
  <c r="G230" i="1" s="1"/>
  <c r="C230" i="1"/>
  <c r="D229" i="1"/>
  <c r="H229" i="1" s="1"/>
  <c r="C229" i="1"/>
  <c r="D228" i="1"/>
  <c r="G228" i="1" s="1"/>
  <c r="C228" i="1"/>
  <c r="D227" i="1"/>
  <c r="H227" i="1" s="1"/>
  <c r="C227"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D217" i="1"/>
  <c r="H216" i="1"/>
  <c r="G216" i="1"/>
  <c r="D216" i="1"/>
  <c r="C216" i="1"/>
  <c r="D215" i="1"/>
  <c r="H215" i="1" s="1"/>
  <c r="C215" i="1"/>
  <c r="H214" i="1"/>
  <c r="G214" i="1"/>
  <c r="D214" i="1"/>
  <c r="C214" i="1"/>
  <c r="D213" i="1"/>
  <c r="G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G195" i="1"/>
  <c r="D195" i="1"/>
  <c r="C195" i="1"/>
  <c r="H194" i="1"/>
  <c r="D194" i="1"/>
  <c r="G194" i="1" s="1"/>
  <c r="C194" i="1"/>
  <c r="H193" i="1"/>
  <c r="D193" i="1"/>
  <c r="G193" i="1" s="1"/>
  <c r="C193" i="1"/>
  <c r="H192" i="1"/>
  <c r="D192" i="1"/>
  <c r="G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D183" i="1"/>
  <c r="G183" i="1" s="1"/>
  <c r="C183" i="1"/>
  <c r="H182" i="1"/>
  <c r="D182" i="1"/>
  <c r="G182" i="1" s="1"/>
  <c r="C182" i="1"/>
  <c r="H181" i="1"/>
  <c r="G181" i="1"/>
  <c r="D181" i="1"/>
  <c r="C181" i="1"/>
  <c r="H180" i="1"/>
  <c r="D180" i="1"/>
  <c r="G180" i="1" s="1"/>
  <c r="C180" i="1"/>
  <c r="H179" i="1"/>
  <c r="D179" i="1"/>
  <c r="G179" i="1" s="1"/>
  <c r="C179" i="1"/>
  <c r="D178" i="1"/>
  <c r="G178" i="1" s="1"/>
  <c r="C178" i="1"/>
  <c r="H177" i="1"/>
  <c r="D177" i="1"/>
  <c r="G177" i="1" s="1"/>
  <c r="C177" i="1"/>
  <c r="H176" i="1"/>
  <c r="D176" i="1"/>
  <c r="G176" i="1" s="1"/>
  <c r="C176" i="1"/>
  <c r="H175" i="1"/>
  <c r="D175" i="1"/>
  <c r="G175" i="1" s="1"/>
  <c r="C175" i="1"/>
  <c r="D174" i="1"/>
  <c r="G174" i="1" s="1"/>
  <c r="C174" i="1"/>
  <c r="H173" i="1"/>
  <c r="D173" i="1"/>
  <c r="G173" i="1" s="1"/>
  <c r="C173" i="1"/>
  <c r="H172" i="1"/>
  <c r="G172" i="1"/>
  <c r="D172" i="1"/>
  <c r="C172" i="1"/>
  <c r="H171" i="1"/>
  <c r="D171" i="1"/>
  <c r="G171" i="1" s="1"/>
  <c r="C171" i="1"/>
  <c r="H170" i="1"/>
  <c r="G170" i="1"/>
  <c r="D170" i="1"/>
  <c r="C170" i="1"/>
  <c r="H169" i="1"/>
  <c r="G169" i="1"/>
  <c r="D169" i="1"/>
  <c r="C169" i="1"/>
  <c r="H168" i="1"/>
  <c r="G168" i="1"/>
  <c r="D168" i="1"/>
  <c r="C168" i="1"/>
  <c r="H167" i="1"/>
  <c r="D167" i="1"/>
  <c r="G167" i="1" s="1"/>
  <c r="C167" i="1"/>
  <c r="D166" i="1"/>
  <c r="H166" i="1" s="1"/>
  <c r="C166" i="1"/>
  <c r="H165" i="1"/>
  <c r="G165" i="1"/>
  <c r="D165" i="1"/>
  <c r="C165" i="1"/>
  <c r="H164" i="1"/>
  <c r="D164" i="1"/>
  <c r="G164" i="1" s="1"/>
  <c r="C164" i="1"/>
  <c r="G163" i="1"/>
  <c r="D163" i="1"/>
  <c r="H163" i="1" s="1"/>
  <c r="C163" i="1"/>
  <c r="H162" i="1"/>
  <c r="D162" i="1"/>
  <c r="G162" i="1" s="1"/>
  <c r="C162" i="1"/>
  <c r="D161" i="1"/>
  <c r="G161" i="1" s="1"/>
  <c r="C161" i="1"/>
  <c r="D159" i="1"/>
  <c r="H159" i="1" s="1"/>
  <c r="C159" i="1"/>
  <c r="D158" i="1"/>
  <c r="G158" i="1" s="1"/>
  <c r="C158" i="1"/>
  <c r="D157" i="1"/>
  <c r="H157" i="1" s="1"/>
  <c r="C157" i="1"/>
  <c r="D156" i="1"/>
  <c r="H156" i="1" s="1"/>
  <c r="C156" i="1"/>
  <c r="D155" i="1"/>
  <c r="G155" i="1" s="1"/>
  <c r="C155" i="1"/>
  <c r="D154" i="1"/>
  <c r="H154" i="1" s="1"/>
  <c r="C154" i="1"/>
  <c r="D153" i="1"/>
  <c r="G153" i="1" s="1"/>
  <c r="C153" i="1"/>
  <c r="D152" i="1"/>
  <c r="H152" i="1" s="1"/>
  <c r="C152" i="1"/>
  <c r="D151" i="1"/>
  <c r="G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H132" i="1"/>
  <c r="D132" i="1"/>
  <c r="G132" i="1" s="1"/>
  <c r="C132" i="1"/>
  <c r="H131" i="1"/>
  <c r="G131" i="1"/>
  <c r="D131" i="1"/>
  <c r="C131" i="1"/>
  <c r="D130" i="1"/>
  <c r="H129" i="1"/>
  <c r="G129" i="1"/>
  <c r="D129" i="1"/>
  <c r="C129" i="1"/>
  <c r="H128" i="1"/>
  <c r="G128" i="1"/>
  <c r="D128" i="1"/>
  <c r="C128" i="1"/>
  <c r="H127" i="1"/>
  <c r="G127" i="1"/>
  <c r="D127" i="1"/>
  <c r="C127" i="1"/>
  <c r="H126" i="1"/>
  <c r="D126" i="1"/>
  <c r="G126" i="1" s="1"/>
  <c r="C126" i="1"/>
  <c r="H125" i="1"/>
  <c r="D125" i="1"/>
  <c r="G125" i="1" s="1"/>
  <c r="C125" i="1"/>
  <c r="H124" i="1"/>
  <c r="G124" i="1"/>
  <c r="D124" i="1"/>
  <c r="C124" i="1"/>
  <c r="H123" i="1"/>
  <c r="D123" i="1"/>
  <c r="G123" i="1" s="1"/>
  <c r="C123" i="1"/>
  <c r="D122" i="1"/>
  <c r="G122" i="1" s="1"/>
  <c r="C122" i="1"/>
  <c r="D120" i="1"/>
  <c r="H120" i="1" s="1"/>
  <c r="C120" i="1"/>
  <c r="D119" i="1"/>
  <c r="G119" i="1" s="1"/>
  <c r="C119" i="1"/>
  <c r="D118" i="1"/>
  <c r="H118" i="1" s="1"/>
  <c r="C118" i="1"/>
  <c r="D117" i="1"/>
  <c r="G117" i="1" s="1"/>
  <c r="C117" i="1"/>
  <c r="D116" i="1"/>
  <c r="H116" i="1" s="1"/>
  <c r="C116" i="1"/>
  <c r="D115" i="1"/>
  <c r="G115" i="1" s="1"/>
  <c r="C115" i="1"/>
  <c r="D114" i="1"/>
  <c r="H114" i="1" s="1"/>
  <c r="C114" i="1"/>
  <c r="D113" i="1"/>
  <c r="G113" i="1" s="1"/>
  <c r="C113" i="1"/>
  <c r="D112" i="1"/>
  <c r="G112" i="1" s="1"/>
  <c r="C112" i="1"/>
  <c r="D111" i="1"/>
  <c r="H111" i="1" s="1"/>
  <c r="C111" i="1"/>
  <c r="D110" i="1"/>
  <c r="G110" i="1" s="1"/>
  <c r="C110" i="1"/>
  <c r="D109" i="1"/>
  <c r="H109" i="1" s="1"/>
  <c r="C109" i="1"/>
  <c r="D108" i="1"/>
  <c r="G108" i="1" s="1"/>
  <c r="C108" i="1"/>
  <c r="D107" i="1"/>
  <c r="H107" i="1" s="1"/>
  <c r="C107" i="1"/>
  <c r="D106" i="1"/>
  <c r="G106" i="1" s="1"/>
  <c r="C106" i="1"/>
  <c r="D105" i="1"/>
  <c r="H105" i="1" s="1"/>
  <c r="C105" i="1"/>
  <c r="D104" i="1"/>
  <c r="G104" i="1" s="1"/>
  <c r="C104"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8" i="1"/>
  <c r="H77" i="1"/>
  <c r="G77" i="1"/>
  <c r="D77" i="1"/>
  <c r="C77" i="1"/>
  <c r="H76" i="1"/>
  <c r="D76" i="1"/>
  <c r="G76" i="1" s="1"/>
  <c r="C76" i="1"/>
  <c r="H75" i="1"/>
  <c r="G75" i="1"/>
  <c r="D75" i="1"/>
  <c r="C75" i="1"/>
  <c r="H74" i="1"/>
  <c r="G74" i="1"/>
  <c r="D74" i="1"/>
  <c r="C74" i="1"/>
  <c r="H73" i="1"/>
  <c r="G73" i="1"/>
  <c r="D73" i="1"/>
  <c r="C73" i="1"/>
  <c r="H72" i="1"/>
  <c r="G72" i="1"/>
  <c r="D72" i="1"/>
  <c r="C72" i="1"/>
  <c r="D71" i="1"/>
  <c r="G71" i="1" s="1"/>
  <c r="C71"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27" i="9" l="1"/>
  <c r="B327" i="9" s="1"/>
  <c r="I1542" i="1"/>
  <c r="H1307" i="1"/>
  <c r="G1045" i="1"/>
  <c r="H1040" i="1"/>
  <c r="G1308" i="1"/>
  <c r="G1169" i="1"/>
  <c r="H1165" i="1"/>
  <c r="H1164" i="1"/>
  <c r="G1158" i="1"/>
  <c r="G1157" i="1"/>
  <c r="G1156" i="1"/>
  <c r="H1154" i="1"/>
  <c r="H1153" i="1"/>
  <c r="G1307" i="1"/>
  <c r="H1306" i="1"/>
  <c r="E340" i="9"/>
  <c r="B340" i="9" s="1"/>
  <c r="G1384" i="1"/>
  <c r="G1389" i="1"/>
  <c r="H1389" i="1"/>
  <c r="H1385" i="1"/>
  <c r="E255" i="5"/>
  <c r="D1259" i="1" s="1"/>
  <c r="H1264" i="1"/>
  <c r="E305" i="9"/>
  <c r="B305" i="9" s="1"/>
  <c r="H1266" i="1"/>
  <c r="H1260" i="1"/>
  <c r="H1203" i="1"/>
  <c r="G1374" i="1"/>
  <c r="G1342" i="1"/>
  <c r="G1339" i="1"/>
  <c r="G1306" i="1"/>
  <c r="G1305" i="1"/>
  <c r="G1302" i="1"/>
  <c r="G1278" i="1"/>
  <c r="H1278" i="1"/>
  <c r="H1281" i="1"/>
  <c r="G1281" i="1"/>
  <c r="E251" i="5"/>
  <c r="G1251" i="1"/>
  <c r="G1203" i="1"/>
  <c r="G1184" i="1"/>
  <c r="G1183" i="1"/>
  <c r="G1155" i="1"/>
  <c r="G1163" i="1"/>
  <c r="G1166" i="1"/>
  <c r="E307" i="9"/>
  <c r="B307" i="9" s="1"/>
  <c r="G1060" i="1"/>
  <c r="G1057" i="1"/>
  <c r="G1059" i="1"/>
  <c r="G1055" i="1"/>
  <c r="G1039" i="1"/>
  <c r="G1033" i="1"/>
  <c r="G1032" i="1"/>
  <c r="G1031" i="1"/>
  <c r="G1030" i="1"/>
  <c r="G1029" i="1"/>
  <c r="G1026" i="1"/>
  <c r="D1024" i="1"/>
  <c r="G1025" i="1"/>
  <c r="G1023" i="1"/>
  <c r="G1022" i="1"/>
  <c r="G1021" i="1"/>
  <c r="G1018" i="1"/>
  <c r="G1020" i="1"/>
  <c r="H1686" i="1"/>
  <c r="G1681" i="1"/>
  <c r="D51" i="8"/>
  <c r="C1628" i="1" s="1"/>
  <c r="G695" i="1"/>
  <c r="B296" i="9"/>
  <c r="H651" i="1"/>
  <c r="G646" i="1"/>
  <c r="G648" i="1"/>
  <c r="H647" i="1"/>
  <c r="H649" i="1"/>
  <c r="G636" i="1"/>
  <c r="G635" i="1"/>
  <c r="H645" i="1"/>
  <c r="G302" i="1"/>
  <c r="G301" i="1"/>
  <c r="H300" i="1"/>
  <c r="G423" i="1"/>
  <c r="H1584" i="1"/>
  <c r="G1620" i="1"/>
  <c r="H1612" i="1"/>
  <c r="G1613" i="1"/>
  <c r="G1611" i="1"/>
  <c r="G1607" i="1"/>
  <c r="G1604" i="1"/>
  <c r="H1602" i="1"/>
  <c r="H1601" i="1"/>
  <c r="H1594" i="1"/>
  <c r="H1585" i="1"/>
  <c r="D6" i="8"/>
  <c r="H299" i="1"/>
  <c r="E648" i="4"/>
  <c r="D642" i="1" s="1"/>
  <c r="H642" i="1" s="1"/>
  <c r="E31" i="9"/>
  <c r="B31" i="9" s="1"/>
  <c r="F236" i="9"/>
  <c r="B236" i="9" s="1"/>
  <c r="E312" i="9"/>
  <c r="B312" i="9" s="1"/>
  <c r="E320" i="9"/>
  <c r="B320" i="9" s="1"/>
  <c r="E329" i="9"/>
  <c r="B329" i="9" s="1"/>
  <c r="G421" i="1"/>
  <c r="G422" i="1"/>
  <c r="E647" i="4"/>
  <c r="D641" i="1" s="1"/>
  <c r="G215" i="1"/>
  <c r="G212" i="1"/>
  <c r="H213" i="1"/>
  <c r="E49" i="9"/>
  <c r="B49" i="9" s="1"/>
  <c r="H178" i="1"/>
  <c r="E322" i="9"/>
  <c r="B322" i="9" s="1"/>
  <c r="E37" i="9"/>
  <c r="B37" i="9" s="1"/>
  <c r="E311" i="9"/>
  <c r="B311" i="9" s="1"/>
  <c r="E324" i="9"/>
  <c r="B324" i="9" s="1"/>
  <c r="E326" i="9"/>
  <c r="B326" i="9" s="1"/>
  <c r="E36" i="9"/>
  <c r="B36" i="9" s="1"/>
  <c r="E373" i="4"/>
  <c r="D368" i="1" s="1"/>
  <c r="E273" i="4"/>
  <c r="D269" i="1" s="1"/>
  <c r="F274" i="4"/>
  <c r="F216" i="4"/>
  <c r="B244" i="9"/>
  <c r="E57" i="9"/>
  <c r="B57" i="9" s="1"/>
  <c r="F243" i="9"/>
  <c r="B243" i="9" s="1"/>
  <c r="D190" i="1"/>
  <c r="E53" i="9"/>
  <c r="B53" i="9" s="1"/>
  <c r="B240" i="9"/>
  <c r="F238" i="9"/>
  <c r="B238" i="9" s="1"/>
  <c r="E50" i="9"/>
  <c r="H174" i="1"/>
  <c r="G166" i="1"/>
  <c r="F170" i="4"/>
  <c r="H161" i="1"/>
  <c r="E164" i="4"/>
  <c r="D160" i="1" s="1"/>
  <c r="F160" i="4"/>
  <c r="E153" i="4"/>
  <c r="D149" i="1" s="1"/>
  <c r="F154" i="4"/>
  <c r="H122" i="1"/>
  <c r="F126" i="4"/>
  <c r="F112" i="4"/>
  <c r="E106" i="4"/>
  <c r="D102" i="1" s="1"/>
  <c r="G70" i="1"/>
  <c r="H70" i="1"/>
  <c r="H71" i="1"/>
  <c r="F74" i="4"/>
  <c r="G64" i="1"/>
  <c r="G65" i="1"/>
  <c r="H57" i="1"/>
  <c r="G57" i="1"/>
  <c r="F61" i="4"/>
  <c r="H1402" i="1"/>
  <c r="G1402" i="1"/>
  <c r="H1407" i="1"/>
  <c r="G1407" i="1"/>
  <c r="H1410" i="1"/>
  <c r="G1410" i="1"/>
  <c r="H1415" i="1"/>
  <c r="G1415" i="1"/>
  <c r="H1418" i="1"/>
  <c r="G1418" i="1"/>
  <c r="H1427" i="1"/>
  <c r="G1427" i="1"/>
  <c r="H1443" i="1"/>
  <c r="G1443" i="1"/>
  <c r="H1459" i="1"/>
  <c r="G1459" i="1"/>
  <c r="H1475" i="1"/>
  <c r="G1475" i="1"/>
  <c r="H1495" i="1"/>
  <c r="G1495" i="1"/>
  <c r="H1515" i="1"/>
  <c r="G1515" i="1"/>
  <c r="H1564" i="1"/>
  <c r="J1564" i="1"/>
  <c r="G1564" i="1"/>
  <c r="G103" i="1"/>
  <c r="G105" i="1"/>
  <c r="G107" i="1"/>
  <c r="G109" i="1"/>
  <c r="G111" i="1"/>
  <c r="G114" i="1"/>
  <c r="G116" i="1"/>
  <c r="G118" i="1"/>
  <c r="G120" i="1"/>
  <c r="G150" i="1"/>
  <c r="G152" i="1"/>
  <c r="G154" i="1"/>
  <c r="G156" i="1"/>
  <c r="G157" i="1"/>
  <c r="G159" i="1"/>
  <c r="G227" i="1"/>
  <c r="G229" i="1"/>
  <c r="G231" i="1"/>
  <c r="G233" i="1"/>
  <c r="G235" i="1"/>
  <c r="G236" i="1"/>
  <c r="G238" i="1"/>
  <c r="G241" i="1"/>
  <c r="G243" i="1"/>
  <c r="G244" i="1"/>
  <c r="G246" i="1"/>
  <c r="G248" i="1"/>
  <c r="G250" i="1"/>
  <c r="G252" i="1"/>
  <c r="G254" i="1"/>
  <c r="G318" i="1"/>
  <c r="G320" i="1"/>
  <c r="G322" i="1"/>
  <c r="G325" i="1"/>
  <c r="G328" i="1"/>
  <c r="G330" i="1"/>
  <c r="G331" i="1"/>
  <c r="G333" i="1"/>
  <c r="G335" i="1"/>
  <c r="G337" i="1"/>
  <c r="G339" i="1"/>
  <c r="G342" i="1"/>
  <c r="G344" i="1"/>
  <c r="G346" i="1"/>
  <c r="G347" i="1"/>
  <c r="G350" i="1"/>
  <c r="G352" i="1"/>
  <c r="G354" i="1"/>
  <c r="H1383" i="1"/>
  <c r="G1383" i="1"/>
  <c r="H1386" i="1"/>
  <c r="G1386" i="1"/>
  <c r="H1391" i="1"/>
  <c r="G1391" i="1"/>
  <c r="H1394" i="1"/>
  <c r="G1394" i="1"/>
  <c r="H1399" i="1"/>
  <c r="G1399" i="1"/>
  <c r="H1447" i="1"/>
  <c r="G1447" i="1"/>
  <c r="H1463" i="1"/>
  <c r="G1463" i="1"/>
  <c r="H1479" i="1"/>
  <c r="G1479" i="1"/>
  <c r="H1499" i="1"/>
  <c r="G1499" i="1"/>
  <c r="G1578" i="1"/>
  <c r="I1578" i="1" s="1"/>
  <c r="J1578" i="1"/>
  <c r="H1578" i="1"/>
  <c r="G1580" i="1"/>
  <c r="I1580" i="1" s="1"/>
  <c r="J1580" i="1"/>
  <c r="H1580" i="1"/>
  <c r="H1582" i="1"/>
  <c r="G1582" i="1"/>
  <c r="H1586" i="1"/>
  <c r="G1586" i="1"/>
  <c r="G1598" i="1"/>
  <c r="H1598" i="1"/>
  <c r="G79" i="1"/>
  <c r="G80" i="1"/>
  <c r="G81" i="1"/>
  <c r="G82" i="1"/>
  <c r="G83" i="1"/>
  <c r="G84" i="1"/>
  <c r="G85" i="1"/>
  <c r="G86" i="1"/>
  <c r="G87" i="1"/>
  <c r="G88" i="1"/>
  <c r="G89" i="1"/>
  <c r="G90" i="1"/>
  <c r="G91" i="1"/>
  <c r="G92" i="1"/>
  <c r="G93" i="1"/>
  <c r="G94" i="1"/>
  <c r="G95" i="1"/>
  <c r="G96" i="1"/>
  <c r="G97" i="1"/>
  <c r="G98" i="1"/>
  <c r="G99" i="1"/>
  <c r="G100" i="1"/>
  <c r="G101" i="1"/>
  <c r="H104" i="1"/>
  <c r="H106" i="1"/>
  <c r="H108" i="1"/>
  <c r="H110" i="1"/>
  <c r="H112" i="1"/>
  <c r="H113" i="1"/>
  <c r="H115" i="1"/>
  <c r="H117" i="1"/>
  <c r="H119" i="1"/>
  <c r="H151" i="1"/>
  <c r="H153" i="1"/>
  <c r="H155" i="1"/>
  <c r="H158" i="1"/>
  <c r="G218" i="1"/>
  <c r="G219" i="1"/>
  <c r="G220" i="1"/>
  <c r="G221" i="1"/>
  <c r="G222" i="1"/>
  <c r="G223" i="1"/>
  <c r="G224" i="1"/>
  <c r="G225" i="1"/>
  <c r="H228" i="1"/>
  <c r="H230" i="1"/>
  <c r="H232" i="1"/>
  <c r="H234" i="1"/>
  <c r="H237" i="1"/>
  <c r="H239" i="1"/>
  <c r="H240" i="1"/>
  <c r="H242" i="1"/>
  <c r="H245" i="1"/>
  <c r="H247" i="1"/>
  <c r="H249" i="1"/>
  <c r="H251" i="1"/>
  <c r="H253" i="1"/>
  <c r="H255" i="1"/>
  <c r="H256" i="1"/>
  <c r="H257" i="1"/>
  <c r="G305" i="1"/>
  <c r="G306" i="1"/>
  <c r="G307" i="1"/>
  <c r="G308" i="1"/>
  <c r="G309" i="1"/>
  <c r="G310" i="1"/>
  <c r="G311" i="1"/>
  <c r="G312" i="1"/>
  <c r="G313" i="1"/>
  <c r="G314" i="1"/>
  <c r="G315" i="1"/>
  <c r="H317" i="1"/>
  <c r="H319" i="1"/>
  <c r="H321" i="1"/>
  <c r="H323" i="1"/>
  <c r="H324" i="1"/>
  <c r="H326" i="1"/>
  <c r="H327" i="1"/>
  <c r="H329" i="1"/>
  <c r="H332" i="1"/>
  <c r="H334" i="1"/>
  <c r="H336" i="1"/>
  <c r="H338" i="1"/>
  <c r="H340" i="1"/>
  <c r="H341" i="1"/>
  <c r="H343" i="1"/>
  <c r="H345" i="1"/>
  <c r="H348" i="1"/>
  <c r="H349" i="1"/>
  <c r="H351" i="1"/>
  <c r="H353" i="1"/>
  <c r="H1403" i="1"/>
  <c r="G1403" i="1"/>
  <c r="H1406" i="1"/>
  <c r="G1406" i="1"/>
  <c r="H1411" i="1"/>
  <c r="G1411" i="1"/>
  <c r="H1414" i="1"/>
  <c r="G1414" i="1"/>
  <c r="H1419" i="1"/>
  <c r="G1419" i="1"/>
  <c r="H1435" i="1"/>
  <c r="G1435" i="1"/>
  <c r="H1451" i="1"/>
  <c r="G1451" i="1"/>
  <c r="H1467" i="1"/>
  <c r="G1467" i="1"/>
  <c r="H1483" i="1"/>
  <c r="G1483" i="1"/>
  <c r="H1487" i="1"/>
  <c r="G1487" i="1"/>
  <c r="H1503" i="1"/>
  <c r="G1503" i="1"/>
  <c r="G1575" i="1"/>
  <c r="J1575" i="1"/>
  <c r="H1575" i="1"/>
  <c r="G1626" i="1"/>
  <c r="H1626" i="1"/>
  <c r="G1634" i="1"/>
  <c r="H1634" i="1"/>
  <c r="G1642" i="1"/>
  <c r="H1642" i="1"/>
  <c r="G1650" i="1"/>
  <c r="H1650" i="1"/>
  <c r="G1658" i="1"/>
  <c r="H1658" i="1"/>
  <c r="G1666" i="1"/>
  <c r="H1666" i="1"/>
  <c r="G1674" i="1"/>
  <c r="H1674" i="1"/>
  <c r="G1682" i="1"/>
  <c r="H1682" i="1"/>
  <c r="H1382" i="1"/>
  <c r="G1382" i="1"/>
  <c r="H1387" i="1"/>
  <c r="G1387" i="1"/>
  <c r="H1390" i="1"/>
  <c r="G1390" i="1"/>
  <c r="H1395" i="1"/>
  <c r="G1395" i="1"/>
  <c r="H1398" i="1"/>
  <c r="G1398" i="1"/>
  <c r="H1423" i="1"/>
  <c r="G1423" i="1"/>
  <c r="H1439" i="1"/>
  <c r="G1439" i="1"/>
  <c r="H1455" i="1"/>
  <c r="G1455" i="1"/>
  <c r="H1471" i="1"/>
  <c r="G1471" i="1"/>
  <c r="H1491" i="1"/>
  <c r="G1491" i="1"/>
  <c r="H1507" i="1"/>
  <c r="G1507" i="1"/>
  <c r="H1511" i="1"/>
  <c r="G1511" i="1"/>
  <c r="J1568" i="1"/>
  <c r="G1568" i="1"/>
  <c r="H1540" i="1"/>
  <c r="G1540" i="1"/>
  <c r="H1595" i="1"/>
  <c r="G1595" i="1"/>
  <c r="H1421" i="1"/>
  <c r="H1425" i="1"/>
  <c r="H1429" i="1"/>
  <c r="H1433" i="1"/>
  <c r="H1437" i="1"/>
  <c r="H1441" i="1"/>
  <c r="H1445" i="1"/>
  <c r="H1449" i="1"/>
  <c r="H1453" i="1"/>
  <c r="H1457" i="1"/>
  <c r="H1461" i="1"/>
  <c r="H1465" i="1"/>
  <c r="H1469" i="1"/>
  <c r="H1473" i="1"/>
  <c r="H1477" i="1"/>
  <c r="H1481" i="1"/>
  <c r="H1489" i="1"/>
  <c r="H1493" i="1"/>
  <c r="H1497" i="1"/>
  <c r="H1501" i="1"/>
  <c r="H1505" i="1"/>
  <c r="H1509" i="1"/>
  <c r="H1513" i="1"/>
  <c r="H1517" i="1"/>
  <c r="H1520" i="1"/>
  <c r="G1520" i="1"/>
  <c r="H1522" i="1"/>
  <c r="G1522" i="1"/>
  <c r="H1524" i="1"/>
  <c r="G1524" i="1"/>
  <c r="H1526" i="1"/>
  <c r="G1526" i="1"/>
  <c r="H1528" i="1"/>
  <c r="G1528" i="1"/>
  <c r="H1530" i="1"/>
  <c r="G1530" i="1"/>
  <c r="H1532" i="1"/>
  <c r="G1532" i="1"/>
  <c r="H1534" i="1"/>
  <c r="G1534" i="1"/>
  <c r="H1536" i="1"/>
  <c r="G1536" i="1"/>
  <c r="H1557" i="1"/>
  <c r="J1557" i="1"/>
  <c r="G1557" i="1"/>
  <c r="H1559" i="1"/>
  <c r="J1559" i="1"/>
  <c r="G1559" i="1"/>
  <c r="H1561" i="1"/>
  <c r="J1561" i="1"/>
  <c r="G1561" i="1"/>
  <c r="I1561" i="1" s="1"/>
  <c r="H1563" i="1"/>
  <c r="G1563" i="1"/>
  <c r="H1566" i="1"/>
  <c r="J1566" i="1"/>
  <c r="G1573" i="1"/>
  <c r="J1573" i="1"/>
  <c r="H1573" i="1"/>
  <c r="I1574" i="1"/>
  <c r="G1577" i="1"/>
  <c r="H1577" i="1"/>
  <c r="H1579" i="1"/>
  <c r="H1581" i="1"/>
  <c r="G1603" i="1"/>
  <c r="H1606" i="1"/>
  <c r="G1608" i="1"/>
  <c r="F135" i="4"/>
  <c r="D134" i="4"/>
  <c r="F263" i="4"/>
  <c r="D262" i="4"/>
  <c r="H1384" i="1"/>
  <c r="H1388" i="1"/>
  <c r="H1392" i="1"/>
  <c r="H1396" i="1"/>
  <c r="H1400" i="1"/>
  <c r="H1404" i="1"/>
  <c r="H1408" i="1"/>
  <c r="H1412" i="1"/>
  <c r="H1416" i="1"/>
  <c r="H1420" i="1"/>
  <c r="G1422" i="1"/>
  <c r="H1424" i="1"/>
  <c r="G1426" i="1"/>
  <c r="H1428" i="1"/>
  <c r="G1430" i="1"/>
  <c r="H1432" i="1"/>
  <c r="G1434" i="1"/>
  <c r="H1436" i="1"/>
  <c r="G1438" i="1"/>
  <c r="H1440" i="1"/>
  <c r="G1442" i="1"/>
  <c r="H1444" i="1"/>
  <c r="G1446" i="1"/>
  <c r="H1448" i="1"/>
  <c r="G1450" i="1"/>
  <c r="H1452" i="1"/>
  <c r="G1454" i="1"/>
  <c r="H1456" i="1"/>
  <c r="G1458" i="1"/>
  <c r="H1460" i="1"/>
  <c r="G1462" i="1"/>
  <c r="H1464" i="1"/>
  <c r="G1466" i="1"/>
  <c r="H1468" i="1"/>
  <c r="G1470" i="1"/>
  <c r="H1472" i="1"/>
  <c r="G1474" i="1"/>
  <c r="H1476" i="1"/>
  <c r="G1478" i="1"/>
  <c r="H1480" i="1"/>
  <c r="G1482" i="1"/>
  <c r="H1484" i="1"/>
  <c r="G1486" i="1"/>
  <c r="H1488" i="1"/>
  <c r="G1490" i="1"/>
  <c r="H1492" i="1"/>
  <c r="G1494" i="1"/>
  <c r="H1496" i="1"/>
  <c r="G1498" i="1"/>
  <c r="H1500" i="1"/>
  <c r="G1502" i="1"/>
  <c r="H1504" i="1"/>
  <c r="G1506" i="1"/>
  <c r="H1508" i="1"/>
  <c r="H1512" i="1"/>
  <c r="G1514" i="1"/>
  <c r="H1516" i="1"/>
  <c r="H1518" i="1"/>
  <c r="G1558" i="1"/>
  <c r="I1558" i="1" s="1"/>
  <c r="J1558" i="1"/>
  <c r="H1558" i="1"/>
  <c r="G1560" i="1"/>
  <c r="J1560" i="1"/>
  <c r="H1560" i="1"/>
  <c r="G1562" i="1"/>
  <c r="J1562" i="1"/>
  <c r="H1562" i="1"/>
  <c r="I1566" i="1"/>
  <c r="J1579" i="1"/>
  <c r="G1579" i="1"/>
  <c r="I1579" i="1" s="1"/>
  <c r="J1581" i="1"/>
  <c r="G1581" i="1"/>
  <c r="H1600" i="1"/>
  <c r="G1600" i="1"/>
  <c r="H1628" i="1"/>
  <c r="G1628" i="1"/>
  <c r="H1636" i="1"/>
  <c r="G1636" i="1"/>
  <c r="H1644" i="1"/>
  <c r="G1644" i="1"/>
  <c r="H1652" i="1"/>
  <c r="G1652" i="1"/>
  <c r="H1660" i="1"/>
  <c r="G1660" i="1"/>
  <c r="H1668" i="1"/>
  <c r="G1668" i="1"/>
  <c r="H1676" i="1"/>
  <c r="G1676" i="1"/>
  <c r="H1684" i="1"/>
  <c r="G1684" i="1"/>
  <c r="G1548" i="1"/>
  <c r="I1548" i="1" s="1"/>
  <c r="J1548" i="1"/>
  <c r="G1550" i="1"/>
  <c r="I1550" i="1" s="1"/>
  <c r="J1550" i="1"/>
  <c r="G1552" i="1"/>
  <c r="I1552" i="1" s="1"/>
  <c r="J1552" i="1"/>
  <c r="G1554" i="1"/>
  <c r="I1554" i="1" s="1"/>
  <c r="J1554" i="1"/>
  <c r="H1623" i="1"/>
  <c r="G1623" i="1"/>
  <c r="H1631" i="1"/>
  <c r="G1631" i="1"/>
  <c r="H1639" i="1"/>
  <c r="G1639" i="1"/>
  <c r="H1647" i="1"/>
  <c r="G1647" i="1"/>
  <c r="H1655" i="1"/>
  <c r="G1655" i="1"/>
  <c r="H1663" i="1"/>
  <c r="G1663" i="1"/>
  <c r="H1671" i="1"/>
  <c r="G1671" i="1"/>
  <c r="H1679" i="1"/>
  <c r="G1679" i="1"/>
  <c r="F7" i="4"/>
  <c r="F621" i="4"/>
  <c r="D597" i="4"/>
  <c r="H1519" i="1"/>
  <c r="G1519" i="1"/>
  <c r="H1521" i="1"/>
  <c r="G1521" i="1"/>
  <c r="H1523" i="1"/>
  <c r="G1523" i="1"/>
  <c r="H1525" i="1"/>
  <c r="G1525" i="1"/>
  <c r="H1527" i="1"/>
  <c r="G1527" i="1"/>
  <c r="H1529" i="1"/>
  <c r="G1529" i="1"/>
  <c r="H1531" i="1"/>
  <c r="G1531" i="1"/>
  <c r="H1533" i="1"/>
  <c r="G1533" i="1"/>
  <c r="H1535" i="1"/>
  <c r="G1535" i="1"/>
  <c r="H1539" i="1"/>
  <c r="G1539" i="1"/>
  <c r="H1541" i="1"/>
  <c r="G1541" i="1"/>
  <c r="H1543" i="1"/>
  <c r="G1543" i="1"/>
  <c r="I1543" i="1" s="1"/>
  <c r="H1545" i="1"/>
  <c r="G1545" i="1"/>
  <c r="H1547" i="1"/>
  <c r="G1547" i="1"/>
  <c r="G1556" i="1"/>
  <c r="G1565" i="1"/>
  <c r="I1565" i="1" s="1"/>
  <c r="J1565" i="1"/>
  <c r="G1567" i="1"/>
  <c r="I1567" i="1" s="1"/>
  <c r="J1567" i="1"/>
  <c r="H1568" i="1"/>
  <c r="G1569" i="1"/>
  <c r="I1569" i="1" s="1"/>
  <c r="J1569" i="1"/>
  <c r="H1570" i="1"/>
  <c r="I1570" i="1" s="1"/>
  <c r="G1587" i="1"/>
  <c r="H1590" i="1"/>
  <c r="G1592" i="1"/>
  <c r="G1619" i="1"/>
  <c r="E230" i="4"/>
  <c r="D226" i="1" s="1"/>
  <c r="D361" i="4"/>
  <c r="F366" i="4"/>
  <c r="F374" i="4"/>
  <c r="D373" i="4"/>
  <c r="F537" i="4"/>
  <c r="D536" i="4"/>
  <c r="F203" i="4"/>
  <c r="D202" i="4"/>
  <c r="E535" i="4"/>
  <c r="D82" i="4"/>
  <c r="F91" i="4"/>
  <c r="E202" i="4"/>
  <c r="D198" i="1" s="1"/>
  <c r="D230" i="4"/>
  <c r="F237" i="4"/>
  <c r="F431" i="4"/>
  <c r="F467" i="4"/>
  <c r="D466" i="4"/>
  <c r="E479" i="4"/>
  <c r="D473" i="1" s="1"/>
  <c r="D522" i="4"/>
  <c r="F529" i="4"/>
  <c r="G156" i="9"/>
  <c r="E156" i="9" s="1"/>
  <c r="B156" i="9" s="1"/>
  <c r="F607" i="4"/>
  <c r="F71" i="5"/>
  <c r="D70" i="5"/>
  <c r="D251" i="5"/>
  <c r="F252" i="5"/>
  <c r="D255" i="5"/>
  <c r="F256" i="5"/>
  <c r="I28" i="3"/>
  <c r="E141" i="6"/>
  <c r="E49" i="4"/>
  <c r="D221" i="4"/>
  <c r="D309" i="4"/>
  <c r="F314" i="4"/>
  <c r="F322" i="4"/>
  <c r="D321" i="4"/>
  <c r="E466" i="4"/>
  <c r="D460" i="1" s="1"/>
  <c r="F585" i="4"/>
  <c r="D584" i="4"/>
  <c r="D647" i="4"/>
  <c r="D7" i="5"/>
  <c r="F13" i="5"/>
  <c r="E12" i="5"/>
  <c r="E70" i="5"/>
  <c r="D89" i="6"/>
  <c r="F90" i="6"/>
  <c r="F427" i="4"/>
  <c r="G314" i="9"/>
  <c r="E314" i="9" s="1"/>
  <c r="B314" i="9" s="1"/>
  <c r="D88" i="5"/>
  <c r="D219" i="5"/>
  <c r="D177" i="5" s="1"/>
  <c r="F220" i="5"/>
  <c r="D35" i="6"/>
  <c r="D5" i="7"/>
  <c r="B30" i="9"/>
  <c r="E40" i="9"/>
  <c r="B40" i="9" s="1"/>
  <c r="B46" i="9"/>
  <c r="B50" i="9"/>
  <c r="E52" i="9"/>
  <c r="B52" i="9" s="1"/>
  <c r="B58" i="9"/>
  <c r="B66" i="9"/>
  <c r="B74" i="9"/>
  <c r="B82" i="9"/>
  <c r="B90" i="9"/>
  <c r="B97" i="9"/>
  <c r="D125" i="4"/>
  <c r="D153" i="4"/>
  <c r="D273" i="4"/>
  <c r="G338" i="9"/>
  <c r="E338" i="9" s="1"/>
  <c r="B338" i="9" s="1"/>
  <c r="F203" i="5"/>
  <c r="E219" i="5"/>
  <c r="D5" i="6"/>
  <c r="F6" i="6"/>
  <c r="D114" i="6"/>
  <c r="E5" i="7"/>
  <c r="D106" i="4"/>
  <c r="D164" i="4"/>
  <c r="F89" i="5"/>
  <c r="D119" i="5"/>
  <c r="F181" i="5"/>
  <c r="E178" i="5"/>
  <c r="E32" i="9"/>
  <c r="B32" i="9" s="1"/>
  <c r="B38" i="9"/>
  <c r="E48" i="9"/>
  <c r="B48" i="9" s="1"/>
  <c r="B54" i="9"/>
  <c r="B62" i="9"/>
  <c r="B70" i="9"/>
  <c r="B78" i="9"/>
  <c r="B86" i="9"/>
  <c r="H316" i="9"/>
  <c r="H315" i="9"/>
  <c r="E337" i="9"/>
  <c r="B337" i="9" s="1"/>
  <c r="H310" i="9"/>
  <c r="G310" i="9"/>
  <c r="H309" i="9"/>
  <c r="M228" i="9"/>
  <c r="G309" i="9"/>
  <c r="E309" i="9" s="1"/>
  <c r="B309" i="9" s="1"/>
  <c r="H308" i="9"/>
  <c r="E308" i="9" s="1"/>
  <c r="B308" i="9" s="1"/>
  <c r="G302" i="9"/>
  <c r="E302" i="9" s="1"/>
  <c r="B302" i="9" s="1"/>
  <c r="G301" i="9"/>
  <c r="E301" i="9" s="1"/>
  <c r="B301" i="9" s="1"/>
  <c r="G300" i="9"/>
  <c r="E300" i="9" s="1"/>
  <c r="B300" i="9" s="1"/>
  <c r="L228" i="9"/>
  <c r="G224" i="9"/>
  <c r="E224" i="9" s="1"/>
  <c r="B224" i="9" s="1"/>
  <c r="G220" i="9"/>
  <c r="E220" i="9" s="1"/>
  <c r="B220" i="9" s="1"/>
  <c r="G216" i="9"/>
  <c r="E216" i="9" s="1"/>
  <c r="B216"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5" i="9"/>
  <c r="E225" i="9" s="1"/>
  <c r="B225" i="9" s="1"/>
  <c r="G221" i="9"/>
  <c r="E221" i="9" s="1"/>
  <c r="B221" i="9" s="1"/>
  <c r="G217" i="9"/>
  <c r="E217" i="9" s="1"/>
  <c r="B217" i="9" s="1"/>
  <c r="G180" i="9"/>
  <c r="E180" i="9" s="1"/>
  <c r="B180" i="9" s="1"/>
  <c r="H179" i="9"/>
  <c r="G226" i="9"/>
  <c r="E226" i="9" s="1"/>
  <c r="B226" i="9" s="1"/>
  <c r="G222" i="9"/>
  <c r="E222" i="9" s="1"/>
  <c r="B222" i="9" s="1"/>
  <c r="G218" i="9"/>
  <c r="E218" i="9" s="1"/>
  <c r="B218" i="9" s="1"/>
  <c r="G179" i="9"/>
  <c r="E179" i="9" s="1"/>
  <c r="B179" i="9" s="1"/>
  <c r="G178" i="9"/>
  <c r="E178" i="9" s="1"/>
  <c r="B178" i="9" s="1"/>
  <c r="G177" i="9"/>
  <c r="E177" i="9" s="1"/>
  <c r="B177" i="9" s="1"/>
  <c r="G176" i="9"/>
  <c r="E176" i="9" s="1"/>
  <c r="B176" i="9" s="1"/>
  <c r="G175" i="9"/>
  <c r="E175" i="9" s="1"/>
  <c r="B175" i="9" s="1"/>
  <c r="G174" i="9"/>
  <c r="E174" i="9" s="1"/>
  <c r="B174" i="9" s="1"/>
  <c r="G227" i="9"/>
  <c r="E227" i="9" s="1"/>
  <c r="B227" i="9" s="1"/>
  <c r="G223" i="9"/>
  <c r="E223" i="9" s="1"/>
  <c r="B223" i="9" s="1"/>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E93" i="9"/>
  <c r="B93" i="9" s="1"/>
  <c r="E147" i="5"/>
  <c r="D1152" i="1" s="1"/>
  <c r="G315" i="9"/>
  <c r="G316" i="9"/>
  <c r="E315" i="9" l="1"/>
  <c r="B315" i="9" s="1"/>
  <c r="I25" i="3"/>
  <c r="D1255" i="1"/>
  <c r="E316" i="9"/>
  <c r="B316" i="9" s="1"/>
  <c r="G1024" i="1"/>
  <c r="H1024" i="1"/>
  <c r="D45" i="8"/>
  <c r="F648" i="4"/>
  <c r="D44" i="8"/>
  <c r="C1583" i="1"/>
  <c r="G642" i="1"/>
  <c r="E360" i="4"/>
  <c r="G190" i="1"/>
  <c r="H190" i="1"/>
  <c r="H24" i="3"/>
  <c r="D176" i="5"/>
  <c r="C1181" i="1"/>
  <c r="F164" i="4"/>
  <c r="C160" i="1"/>
  <c r="F125" i="4"/>
  <c r="C121" i="1"/>
  <c r="E7" i="5"/>
  <c r="F7" i="5" s="1"/>
  <c r="D1017" i="1"/>
  <c r="E6" i="4"/>
  <c r="D45" i="1"/>
  <c r="H473" i="1"/>
  <c r="G473" i="1"/>
  <c r="G1152" i="1"/>
  <c r="H1152" i="1"/>
  <c r="F147" i="5"/>
  <c r="F106" i="4"/>
  <c r="C102" i="1"/>
  <c r="G346" i="9"/>
  <c r="E346" i="9" s="1"/>
  <c r="H33" i="3"/>
  <c r="C1538" i="1"/>
  <c r="F88" i="5"/>
  <c r="C1093" i="1"/>
  <c r="F251" i="5"/>
  <c r="H25" i="3"/>
  <c r="C1255" i="1"/>
  <c r="F466" i="4"/>
  <c r="C460" i="1"/>
  <c r="F82" i="4"/>
  <c r="C78" i="1"/>
  <c r="F361" i="4"/>
  <c r="D360" i="4"/>
  <c r="C356" i="1"/>
  <c r="F262" i="4"/>
  <c r="C258" i="1"/>
  <c r="F114" i="6"/>
  <c r="H30" i="3"/>
  <c r="C1510" i="1"/>
  <c r="I31" i="3"/>
  <c r="D1537" i="1"/>
  <c r="B207" i="9"/>
  <c r="F228" i="9"/>
  <c r="B228" i="9" s="1"/>
  <c r="E310" i="9"/>
  <c r="B310" i="9" s="1"/>
  <c r="F119" i="5"/>
  <c r="C1124" i="1"/>
  <c r="D141" i="6"/>
  <c r="F5" i="6"/>
  <c r="H27" i="3"/>
  <c r="C1401" i="1"/>
  <c r="F273" i="4"/>
  <c r="C269" i="1"/>
  <c r="F35" i="6"/>
  <c r="H28" i="3"/>
  <c r="C1431" i="1"/>
  <c r="F89" i="6"/>
  <c r="C1485" i="1"/>
  <c r="H22" i="3"/>
  <c r="C1012" i="1"/>
  <c r="F309" i="4"/>
  <c r="D308" i="4"/>
  <c r="C304" i="1"/>
  <c r="F70" i="5"/>
  <c r="D69" i="5"/>
  <c r="C1075" i="1"/>
  <c r="F230" i="4"/>
  <c r="C226" i="1"/>
  <c r="F12" i="5"/>
  <c r="F202" i="4"/>
  <c r="C198" i="1"/>
  <c r="F373" i="4"/>
  <c r="C368" i="1"/>
  <c r="I1545" i="1"/>
  <c r="I1541" i="1"/>
  <c r="I1560" i="1"/>
  <c r="I1557" i="1"/>
  <c r="I1568" i="1"/>
  <c r="I1575" i="1"/>
  <c r="G339" i="9"/>
  <c r="F219" i="5"/>
  <c r="C1223" i="1"/>
  <c r="F584" i="4"/>
  <c r="C578" i="1"/>
  <c r="F536" i="4"/>
  <c r="D535" i="4"/>
  <c r="C530" i="1"/>
  <c r="F597" i="4"/>
  <c r="C591" i="1"/>
  <c r="F49" i="4"/>
  <c r="E430" i="4"/>
  <c r="H336" i="9"/>
  <c r="E336" i="9" s="1"/>
  <c r="B336" i="9" s="1"/>
  <c r="F178" i="5"/>
  <c r="E177" i="5"/>
  <c r="D1182" i="1"/>
  <c r="I33" i="3"/>
  <c r="D1538" i="1"/>
  <c r="H339" i="9"/>
  <c r="D1223" i="1"/>
  <c r="G24" i="9"/>
  <c r="D152" i="4"/>
  <c r="H24" i="9"/>
  <c r="F153" i="4"/>
  <c r="C149" i="1"/>
  <c r="E69" i="5"/>
  <c r="D1075" i="1"/>
  <c r="F647" i="4"/>
  <c r="C641" i="1"/>
  <c r="F321" i="4"/>
  <c r="C316" i="1"/>
  <c r="F221" i="4"/>
  <c r="C217" i="1"/>
  <c r="F255" i="5"/>
  <c r="C1259" i="1"/>
  <c r="F522" i="4"/>
  <c r="C516" i="1"/>
  <c r="D430" i="4"/>
  <c r="E640" i="4"/>
  <c r="D634" i="1" s="1"/>
  <c r="D529" i="1"/>
  <c r="D6" i="4"/>
  <c r="I1581" i="1"/>
  <c r="I1562" i="1"/>
  <c r="F134" i="4"/>
  <c r="C130" i="1"/>
  <c r="I1573" i="1"/>
  <c r="I1559" i="1"/>
  <c r="E152" i="4"/>
  <c r="I1564" i="1"/>
  <c r="I40" i="3" l="1"/>
  <c r="C1622" i="1"/>
  <c r="G1583" i="1"/>
  <c r="H1583" i="1"/>
  <c r="I39" i="3"/>
  <c r="G344" i="9"/>
  <c r="E344" i="9" s="1"/>
  <c r="B344" i="9" s="1"/>
  <c r="K1481" i="9"/>
  <c r="C1621" i="1"/>
  <c r="G343" i="9"/>
  <c r="E343" i="9" s="1"/>
  <c r="D355" i="1"/>
  <c r="E417" i="4"/>
  <c r="D412" i="1" s="1"/>
  <c r="E418" i="4"/>
  <c r="D413" i="1" s="1"/>
  <c r="H316" i="1"/>
  <c r="G316" i="1"/>
  <c r="E176" i="5"/>
  <c r="D1180" i="1" s="1"/>
  <c r="I24" i="3"/>
  <c r="D1181" i="1"/>
  <c r="G1181" i="1" s="1"/>
  <c r="H19" i="9"/>
  <c r="E19" i="9" s="1"/>
  <c r="B19" i="9" s="1"/>
  <c r="H1223" i="1"/>
  <c r="G1223" i="1"/>
  <c r="D417" i="4"/>
  <c r="F308" i="4"/>
  <c r="C303" i="1"/>
  <c r="F141" i="6"/>
  <c r="H31" i="3"/>
  <c r="C1537" i="1"/>
  <c r="I17" i="3"/>
  <c r="E422" i="4"/>
  <c r="D2" i="1"/>
  <c r="I23" i="3"/>
  <c r="D1074" i="1"/>
  <c r="D299" i="4"/>
  <c r="F152" i="4"/>
  <c r="H18" i="3"/>
  <c r="C148" i="1"/>
  <c r="G591" i="1"/>
  <c r="H591" i="1"/>
  <c r="H368" i="1"/>
  <c r="G368" i="1"/>
  <c r="F69" i="5"/>
  <c r="H23" i="3"/>
  <c r="C1074" i="1"/>
  <c r="H9" i="3"/>
  <c r="H1401" i="1"/>
  <c r="G1401" i="1"/>
  <c r="G348" i="9"/>
  <c r="E348" i="9" s="1"/>
  <c r="G356" i="1"/>
  <c r="H356" i="1"/>
  <c r="H1093" i="1"/>
  <c r="G1093" i="1"/>
  <c r="B346" i="9"/>
  <c r="E345" i="9"/>
  <c r="I10" i="3" s="1"/>
  <c r="H1017" i="1"/>
  <c r="G1017" i="1"/>
  <c r="H160" i="1"/>
  <c r="G160" i="1"/>
  <c r="C1180" i="1"/>
  <c r="H1259" i="1"/>
  <c r="G1259" i="1"/>
  <c r="H1075" i="1"/>
  <c r="G1075" i="1"/>
  <c r="H1124" i="1"/>
  <c r="G1124" i="1"/>
  <c r="G1255" i="1"/>
  <c r="H1255" i="1"/>
  <c r="G130" i="1"/>
  <c r="H130" i="1"/>
  <c r="E24" i="9"/>
  <c r="H578" i="1"/>
  <c r="G578" i="1"/>
  <c r="H1485" i="1"/>
  <c r="G1485" i="1"/>
  <c r="D418" i="4"/>
  <c r="F360" i="4"/>
  <c r="C355" i="1"/>
  <c r="G460" i="1"/>
  <c r="H460" i="1"/>
  <c r="G102" i="1"/>
  <c r="H102" i="1"/>
  <c r="I22" i="3"/>
  <c r="E6" i="5"/>
  <c r="D1012" i="1"/>
  <c r="G1012" i="1" s="1"/>
  <c r="D640" i="4"/>
  <c r="F535" i="4"/>
  <c r="C529" i="1"/>
  <c r="H1431" i="1"/>
  <c r="G1431" i="1"/>
  <c r="H78" i="1"/>
  <c r="G78" i="1"/>
  <c r="H1181" i="1"/>
  <c r="F430" i="4"/>
  <c r="D639" i="4"/>
  <c r="C424" i="1"/>
  <c r="D300" i="4"/>
  <c r="F6" i="4"/>
  <c r="H17" i="3"/>
  <c r="D422" i="4"/>
  <c r="C2" i="1"/>
  <c r="H516" i="1"/>
  <c r="G516" i="1"/>
  <c r="H217" i="1"/>
  <c r="G217" i="1"/>
  <c r="G641" i="1"/>
  <c r="H641" i="1"/>
  <c r="G149" i="1"/>
  <c r="H149" i="1"/>
  <c r="E339" i="9"/>
  <c r="B339" i="9" s="1"/>
  <c r="G226" i="1"/>
  <c r="H226" i="1"/>
  <c r="E299" i="4"/>
  <c r="E300" i="4" s="1"/>
  <c r="D296" i="1" s="1"/>
  <c r="I18" i="3"/>
  <c r="D148" i="1"/>
  <c r="H1182" i="1"/>
  <c r="G1182" i="1"/>
  <c r="E639" i="4"/>
  <c r="D633" i="1" s="1"/>
  <c r="D424" i="1"/>
  <c r="H530" i="1"/>
  <c r="G530" i="1"/>
  <c r="G198" i="1"/>
  <c r="H198" i="1"/>
  <c r="H304" i="1"/>
  <c r="G304" i="1"/>
  <c r="D6" i="5"/>
  <c r="G269" i="1"/>
  <c r="H269" i="1"/>
  <c r="H1510" i="1"/>
  <c r="G1510" i="1"/>
  <c r="H258" i="1"/>
  <c r="G258" i="1"/>
  <c r="H1538" i="1"/>
  <c r="G1538" i="1"/>
  <c r="G45" i="1"/>
  <c r="H45" i="1"/>
  <c r="G121" i="1"/>
  <c r="H121" i="1"/>
  <c r="F177" i="5"/>
  <c r="F176" i="5" l="1"/>
  <c r="G1622" i="1"/>
  <c r="H1622" i="1"/>
  <c r="E342" i="9"/>
  <c r="B343" i="9"/>
  <c r="H1621" i="1"/>
  <c r="G1621" i="1"/>
  <c r="H11" i="3"/>
  <c r="N3" i="9" s="1"/>
  <c r="G2" i="1"/>
  <c r="H2" i="1"/>
  <c r="F640" i="4"/>
  <c r="C634" i="1"/>
  <c r="H355" i="1"/>
  <c r="G355" i="1"/>
  <c r="H1180" i="1"/>
  <c r="G1180" i="1"/>
  <c r="E347" i="9"/>
  <c r="I9" i="3" s="1"/>
  <c r="B348" i="9"/>
  <c r="H1074" i="1"/>
  <c r="G1074" i="1"/>
  <c r="G303" i="1"/>
  <c r="H303" i="1"/>
  <c r="K3" i="9"/>
  <c r="H148" i="1"/>
  <c r="G148" i="1"/>
  <c r="F422" i="4"/>
  <c r="D643" i="4"/>
  <c r="C417" i="1"/>
  <c r="H424" i="1"/>
  <c r="G424" i="1"/>
  <c r="H1012" i="1"/>
  <c r="B24" i="9"/>
  <c r="H1537" i="1"/>
  <c r="G1537" i="1"/>
  <c r="E301" i="4"/>
  <c r="D297" i="1" s="1"/>
  <c r="E423" i="4"/>
  <c r="D295" i="1"/>
  <c r="F300" i="4"/>
  <c r="C296" i="1"/>
  <c r="G306" i="9"/>
  <c r="E306" i="9" s="1"/>
  <c r="B306" i="9" s="1"/>
  <c r="G299" i="9"/>
  <c r="F6" i="5"/>
  <c r="C1011" i="1"/>
  <c r="F639" i="4"/>
  <c r="C633" i="1"/>
  <c r="G529" i="1"/>
  <c r="H529" i="1"/>
  <c r="H299" i="9"/>
  <c r="D1011" i="1"/>
  <c r="F418" i="4"/>
  <c r="C413" i="1"/>
  <c r="D423" i="4"/>
  <c r="D301" i="4"/>
  <c r="F299" i="4"/>
  <c r="C295" i="1"/>
  <c r="E424" i="4"/>
  <c r="D419" i="1" s="1"/>
  <c r="E643" i="4"/>
  <c r="D417" i="1"/>
  <c r="F417" i="4"/>
  <c r="C412" i="1"/>
  <c r="I11" i="3" l="1"/>
  <c r="H295" i="1"/>
  <c r="G295" i="1"/>
  <c r="G413" i="1"/>
  <c r="H413" i="1"/>
  <c r="H8" i="3"/>
  <c r="H1011" i="1"/>
  <c r="G1011" i="1"/>
  <c r="G296" i="1"/>
  <c r="H296" i="1"/>
  <c r="H417" i="1"/>
  <c r="G417" i="1"/>
  <c r="D645" i="4"/>
  <c r="F643" i="4"/>
  <c r="C637" i="1"/>
  <c r="D637" i="1"/>
  <c r="F301" i="4"/>
  <c r="C297" i="1"/>
  <c r="H633" i="1"/>
  <c r="G633" i="1"/>
  <c r="E299" i="9"/>
  <c r="H634" i="1"/>
  <c r="G634" i="1"/>
  <c r="G412" i="1"/>
  <c r="H412" i="1"/>
  <c r="D644" i="4"/>
  <c r="G20" i="9"/>
  <c r="D425" i="4"/>
  <c r="F423" i="4"/>
  <c r="C418" i="1"/>
  <c r="E425" i="4"/>
  <c r="D420" i="1" s="1"/>
  <c r="E644" i="4"/>
  <c r="E645" i="4" s="1"/>
  <c r="D418" i="1"/>
  <c r="H20" i="9"/>
  <c r="D424" i="4"/>
  <c r="E20" i="9" l="1"/>
  <c r="B20" i="9" s="1"/>
  <c r="D639" i="1"/>
  <c r="F425" i="4"/>
  <c r="C420" i="1"/>
  <c r="F645" i="4"/>
  <c r="C639" i="1"/>
  <c r="F424" i="4"/>
  <c r="C419" i="1"/>
  <c r="G418" i="1"/>
  <c r="H418" i="1"/>
  <c r="D646" i="4"/>
  <c r="F644" i="4"/>
  <c r="C638" i="1"/>
  <c r="H297" i="1"/>
  <c r="G297" i="1"/>
  <c r="H637" i="1"/>
  <c r="G637" i="1"/>
  <c r="B299" i="9"/>
  <c r="E646" i="4"/>
  <c r="D638" i="1"/>
  <c r="M3" i="9"/>
  <c r="H334" i="9" l="1"/>
  <c r="G334" i="9"/>
  <c r="G420" i="1"/>
  <c r="H420" i="1"/>
  <c r="H638" i="1"/>
  <c r="G638" i="1"/>
  <c r="H639" i="1"/>
  <c r="G639" i="1"/>
  <c r="E650" i="4"/>
  <c r="D640" i="1"/>
  <c r="F646" i="4"/>
  <c r="D650" i="4"/>
  <c r="C640" i="1"/>
  <c r="H419" i="1"/>
  <c r="G419" i="1"/>
  <c r="D649" i="4"/>
  <c r="E649" i="4"/>
  <c r="E334" i="9" l="1"/>
  <c r="E298" i="9" s="1"/>
  <c r="I8" i="3" s="1"/>
  <c r="F650" i="4"/>
  <c r="H20" i="3"/>
  <c r="C644" i="1"/>
  <c r="I19" i="3"/>
  <c r="D643" i="1"/>
  <c r="H19" i="3"/>
  <c r="F649" i="4"/>
  <c r="C643" i="1"/>
  <c r="G297" i="9"/>
  <c r="E297" i="9" s="1"/>
  <c r="B297" i="9" s="1"/>
  <c r="G640" i="1"/>
  <c r="H640" i="1"/>
  <c r="I20" i="3"/>
  <c r="D644" i="1"/>
  <c r="B334" i="9" l="1"/>
  <c r="G644" i="1"/>
  <c r="H644" i="1"/>
  <c r="H643" i="1"/>
  <c r="G643" i="1"/>
  <c r="H7" i="3"/>
  <c r="J3" i="9" l="1"/>
  <c r="G295" i="9" l="1"/>
  <c r="L293" i="9"/>
  <c r="F293" i="9" s="1"/>
  <c r="H295" i="9"/>
  <c r="G18" i="9"/>
  <c r="H18" i="9"/>
  <c r="G22" i="9"/>
  <c r="L15" i="9"/>
  <c r="K5" i="9"/>
  <c r="G21" i="9"/>
  <c r="H17" i="9"/>
  <c r="I11" i="9"/>
  <c r="M16" i="9"/>
  <c r="K13" i="9"/>
  <c r="J10" i="9"/>
  <c r="I7" i="9"/>
  <c r="K9" i="9"/>
  <c r="J6" i="9"/>
  <c r="I9" i="9"/>
  <c r="H16" i="9"/>
  <c r="I6" i="9"/>
  <c r="K12" i="9"/>
  <c r="G17" i="9"/>
  <c r="K10" i="9"/>
  <c r="G16" i="9"/>
  <c r="H21" i="9"/>
  <c r="I5" i="9"/>
  <c r="K11" i="9"/>
  <c r="J17" i="9"/>
  <c r="K8" i="9"/>
  <c r="J13" i="9"/>
  <c r="K6" i="9"/>
  <c r="J11" i="9"/>
  <c r="I17" i="9"/>
  <c r="J7" i="9"/>
  <c r="I12" i="9"/>
  <c r="H22" i="9"/>
  <c r="I13" i="9"/>
  <c r="J8" i="9"/>
  <c r="J5" i="9"/>
  <c r="I8" i="9"/>
  <c r="M15" i="9"/>
  <c r="K7" i="9"/>
  <c r="J12" i="9"/>
  <c r="J9" i="9"/>
  <c r="H15" i="9"/>
  <c r="G15" i="9"/>
  <c r="L16" i="9"/>
  <c r="E15" i="9" l="1"/>
  <c r="E16" i="9"/>
  <c r="E8" i="9"/>
  <c r="B8" i="9" s="1"/>
  <c r="E6" i="9"/>
  <c r="B6" i="9" s="1"/>
  <c r="E18" i="9"/>
  <c r="B18" i="9" s="1"/>
  <c r="E10" i="9"/>
  <c r="B10" i="9" s="1"/>
  <c r="F16" i="9"/>
  <c r="E12" i="9"/>
  <c r="B12" i="9" s="1"/>
  <c r="E7" i="9"/>
  <c r="B7" i="9" s="1"/>
  <c r="E11" i="9"/>
  <c r="B11" i="9" s="1"/>
  <c r="F15" i="9"/>
  <c r="E17" i="9"/>
  <c r="B17" i="9" s="1"/>
  <c r="E9" i="9"/>
  <c r="B9" i="9" s="1"/>
  <c r="E22" i="9"/>
  <c r="B22" i="9" s="1"/>
  <c r="B293" i="9"/>
  <c r="F23" i="9"/>
  <c r="E5" i="9"/>
  <c r="E13" i="9"/>
  <c r="B13" i="9" s="1"/>
  <c r="E21" i="9"/>
  <c r="B21" i="9" s="1"/>
  <c r="E295" i="9"/>
  <c r="F14" i="9" l="1"/>
  <c r="F3" i="9" s="1"/>
  <c r="B16" i="9"/>
  <c r="B15" i="9"/>
  <c r="E4" i="9"/>
  <c r="B5" i="9"/>
  <c r="E14" i="9"/>
  <c r="I13" i="3" s="1"/>
  <c r="B295" i="9"/>
  <c r="E23" i="9"/>
  <c r="I7" i="3" s="1"/>
  <c r="E3" i="9" l="1"/>
</calcChain>
</file>

<file path=xl/sharedStrings.xml><?xml version="1.0" encoding="utf-8"?>
<sst xmlns="http://schemas.openxmlformats.org/spreadsheetml/2006/main" count="4733" uniqueCount="3656">
  <si>
    <t>Obveznik:</t>
  </si>
  <si>
    <t>19870 - SREDNJA ŠKOLA KOPRIVNICA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</si>
  <si>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</si>
  <si>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</si>
  <si>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</si>
  <si>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</si>
  <si>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</si>
  <si>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</si>
  <si>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</si>
  <si>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</si>
  <si>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</si>
  <si>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</si>
  <si>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</si>
  <si>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</si>
  <si>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</si>
  <si>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</si>
  <si>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</si>
  <si>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</si>
  <si>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</si>
  <si>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</si>
  <si>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</si>
  <si>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</si>
  <si>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</si>
  <si>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</si>
  <si>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</si>
  <si>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</si>
  <si>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</si>
  <si>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</si>
  <si>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</si>
  <si>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</si>
  <si>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</si>
  <si>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</si>
  <si>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</si>
  <si>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</si>
  <si>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</si>
  <si>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</si>
  <si>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</si>
  <si>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</si>
  <si>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</si>
  <si>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</si>
  <si>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</si>
  <si>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</si>
  <si>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</si>
  <si>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</si>
  <si>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</si>
  <si>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</si>
  <si>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</si>
  <si>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</si>
  <si>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</si>
  <si>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</si>
  <si>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</si>
  <si>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</si>
  <si>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</si>
  <si>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</si>
  <si>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</si>
  <si>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</si>
  <si>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</si>
  <si>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</si>
  <si>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</si>
  <si>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</si>
  <si>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</si>
  <si>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</si>
  <si>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</si>
  <si>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</si>
  <si>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</si>
  <si>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</si>
  <si>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</si>
  <si>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</si>
  <si>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</si>
  <si>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</si>
  <si>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</si>
  <si>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</si>
  <si>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</si>
  <si>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</si>
  <si>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</si>
  <si>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</si>
  <si>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</si>
  <si>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</si>
  <si>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</si>
  <si>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</si>
  <si>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</si>
  <si>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</si>
  <si>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</si>
  <si>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</si>
  <si>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</si>
  <si>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</si>
  <si>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</si>
  <si>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</si>
  <si>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</si>
  <si>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</si>
  <si>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</si>
  <si>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</si>
  <si>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</si>
  <si>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</si>
  <si>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</si>
  <si>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</si>
  <si>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</si>
  <si>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</si>
  <si>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</si>
  <si>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</si>
  <si>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</si>
  <si>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</si>
  <si>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</si>
  <si>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</si>
  <si>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</si>
  <si>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</si>
  <si>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</si>
  <si>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</si>
  <si>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</si>
  <si>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</si>
  <si>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</si>
  <si>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</si>
  <si>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</si>
  <si>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</si>
  <si>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</si>
  <si>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</si>
  <si>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</si>
  <si>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</si>
  <si>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</si>
  <si>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</si>
  <si>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</si>
  <si>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</si>
  <si>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</si>
  <si>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</si>
  <si>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</si>
  <si>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</si>
  <si>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</si>
  <si>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</si>
  <si>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</si>
  <si>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</si>
  <si>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</si>
  <si>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</si>
  <si>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</si>
  <si>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</si>
  <si>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</si>
  <si>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</si>
  <si>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</si>
  <si>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</si>
  <si>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</si>
  <si>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</si>
  <si>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</si>
  <si>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</si>
  <si>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</si>
  <si>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</si>
  <si>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</si>
  <si>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</si>
  <si>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</si>
  <si>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</si>
  <si>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</si>
  <si>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</si>
  <si>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</si>
  <si>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</si>
  <si>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</si>
  <si>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</si>
  <si>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</si>
  <si>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</si>
  <si>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</si>
  <si>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</si>
  <si>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</si>
  <si>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</si>
  <si>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</si>
  <si>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</si>
  <si>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</si>
  <si>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</si>
  <si>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</si>
  <si>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</si>
  <si>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</si>
  <si>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</si>
  <si>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</si>
  <si>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</si>
  <si>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</si>
  <si>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</si>
  <si>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</si>
  <si>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</si>
  <si>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</si>
  <si>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</si>
  <si>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</si>
  <si>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</si>
  <si>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</si>
  <si>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</si>
  <si>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</si>
  <si>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</si>
  <si>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</si>
  <si>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</si>
  <si>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</si>
  <si>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</si>
  <si>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</si>
  <si>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</si>
  <si>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</si>
  <si>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</si>
  <si>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</si>
  <si>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</si>
  <si>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</si>
  <si>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</si>
  <si>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</si>
  <si>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</si>
  <si>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</si>
  <si>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</si>
  <si>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</si>
  <si>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</si>
  <si>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</si>
  <si>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</si>
  <si>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</si>
  <si>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</si>
  <si>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</si>
  <si>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</si>
  <si>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</si>
  <si>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</si>
  <si>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</si>
  <si>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</si>
  <si>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</si>
  <si>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</si>
  <si>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</si>
  <si>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</si>
  <si>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</si>
  <si>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</si>
  <si>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</si>
  <si>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</si>
  <si>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</si>
  <si>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</si>
  <si>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</si>
  <si>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</si>
  <si>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</si>
  <si>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</si>
  <si>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</si>
  <si>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</si>
  <si>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</si>
  <si>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</si>
  <si>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</si>
  <si>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</si>
  <si>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</si>
  <si>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</si>
  <si>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</si>
  <si>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</si>
  <si>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</si>
  <si>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</si>
  <si>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</si>
  <si>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</si>
  <si>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</si>
  <si>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</si>
  <si>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</si>
  <si>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</si>
  <si>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</si>
  <si>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</si>
  <si>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</si>
  <si>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</si>
  <si>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</si>
  <si>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</si>
  <si>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</si>
  <si>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</si>
  <si>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</si>
  <si>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</si>
  <si>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</si>
  <si>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</si>
  <si>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</si>
  <si>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</si>
  <si>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</si>
  <si>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</si>
  <si>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</si>
  <si>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</si>
  <si>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</si>
  <si>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</si>
  <si>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</si>
  <si>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</si>
  <si>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</si>
  <si>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</si>
  <si>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</si>
  <si>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</si>
  <si>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</si>
  <si>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</si>
  <si>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</si>
  <si>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</si>
  <si>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</si>
  <si>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</si>
  <si>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</si>
  <si>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</si>
  <si>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</si>
  <si>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</si>
  <si>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</si>
  <si>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</si>
  <si>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</si>
  <si>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</si>
  <si>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</si>
  <si>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</si>
  <si>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</si>
  <si>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</si>
  <si>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</si>
  <si>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</si>
  <si>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</si>
  <si>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</si>
  <si>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</si>
  <si>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</si>
  <si>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</si>
  <si>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</si>
  <si>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</si>
  <si>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</si>
  <si>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</si>
  <si>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</si>
  <si>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</si>
  <si>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</si>
  <si>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</si>
  <si>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</si>
  <si>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</si>
  <si>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</si>
  <si>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</si>
  <si>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</si>
  <si>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</si>
  <si>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</si>
  <si>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</si>
  <si>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</si>
  <si>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</si>
  <si>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</si>
  <si>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</si>
  <si>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</si>
  <si>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</si>
  <si>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</si>
  <si>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</si>
  <si>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</si>
  <si>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</si>
  <si>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</si>
  <si>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</si>
  <si>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</si>
  <si>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</si>
  <si>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</si>
  <si>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</si>
  <si>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</si>
  <si>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</si>
  <si>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</si>
  <si>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</si>
  <si>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</si>
  <si>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</si>
  <si>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</si>
  <si>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</si>
  <si>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</si>
  <si>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</si>
  <si>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</si>
  <si>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</si>
  <si>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</si>
  <si>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</si>
  <si>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</si>
  <si>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</si>
  <si>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</si>
  <si>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</si>
  <si>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</si>
  <si>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</si>
  <si>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</si>
  <si>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</si>
  <si>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</si>
  <si>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</si>
  <si>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</si>
  <si>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</si>
  <si>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</si>
  <si>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</si>
  <si>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</si>
  <si>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</si>
  <si>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</si>
  <si>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</si>
  <si>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</si>
  <si>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</si>
  <si>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</si>
  <si>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</si>
  <si>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</si>
  <si>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</si>
  <si>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</si>
  <si>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</si>
  <si>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</si>
  <si>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</si>
  <si>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</si>
  <si>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</si>
  <si>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</si>
  <si>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</si>
  <si>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</si>
  <si>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</si>
  <si>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</si>
  <si>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</si>
  <si>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</si>
  <si>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</si>
  <si>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</si>
  <si>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</si>
  <si>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</si>
  <si>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</si>
  <si>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</si>
  <si>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</si>
  <si>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</si>
  <si>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</si>
  <si>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</si>
  <si>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</si>
  <si>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</si>
  <si>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</si>
  <si>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</si>
  <si>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</si>
  <si>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</si>
  <si>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</si>
  <si>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</si>
  <si>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</si>
  <si>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</si>
  <si>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</si>
  <si>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</si>
  <si>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</si>
  <si>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</si>
  <si>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</si>
  <si>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</si>
  <si>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</si>
  <si>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</si>
  <si>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</si>
  <si>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</si>
  <si>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</si>
  <si>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</si>
  <si>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</si>
  <si>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</si>
  <si>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</si>
  <si>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</si>
  <si>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</si>
  <si>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</si>
  <si>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</si>
  <si>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</si>
  <si>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</si>
  <si>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</si>
  <si>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</si>
  <si>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</si>
  <si>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</si>
  <si>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</si>
  <si>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</si>
  <si>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</si>
  <si>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</si>
  <si>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</si>
  <si>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</si>
  <si>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</si>
  <si>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</si>
  <si>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</si>
  <si>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</si>
  <si>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</si>
  <si>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</si>
  <si>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</si>
  <si>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</si>
  <si>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</si>
  <si>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</si>
  <si>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</si>
  <si>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</si>
  <si>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</si>
  <si>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</si>
  <si>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</si>
  <si>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</si>
  <si>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</si>
  <si>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</si>
  <si>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</si>
  <si>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</si>
  <si>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</si>
  <si>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</si>
  <si>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</si>
  <si>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</si>
  <si>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</si>
  <si>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</si>
  <si>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</si>
  <si>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</si>
  <si>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</si>
  <si>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</si>
  <si>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</si>
  <si>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</si>
  <si>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</si>
  <si>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</si>
  <si>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</si>
  <si>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</si>
  <si>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</si>
  <si>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</si>
  <si>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</si>
  <si>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</si>
  <si>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</si>
  <si>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</si>
  <si>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</si>
  <si>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</si>
  <si>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</si>
  <si>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</si>
  <si>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</si>
  <si>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</si>
  <si>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</si>
  <si>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</si>
  <si>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</si>
  <si>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</si>
  <si>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</si>
  <si>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</si>
  <si>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</si>
  <si>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</si>
  <si>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</si>
  <si>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</si>
  <si>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</si>
  <si>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</si>
  <si>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</si>
  <si>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</si>
  <si>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</si>
  <si>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</si>
  <si>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</si>
  <si>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</si>
  <si>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</si>
  <si>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</si>
  <si>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</si>
  <si>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</si>
  <si>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</si>
  <si>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</si>
  <si>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</si>
  <si>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</si>
  <si>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</si>
  <si>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</si>
  <si>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</si>
  <si>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</si>
  <si>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</si>
  <si>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</si>
  <si>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</si>
  <si>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</si>
  <si>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</si>
  <si>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</si>
  <si>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</si>
  <si>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</si>
  <si>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</si>
  <si>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</si>
  <si>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</si>
  <si>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</si>
  <si>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</si>
  <si>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</si>
  <si>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</si>
  <si>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</si>
  <si>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</si>
  <si>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</si>
  <si>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</si>
  <si>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</si>
  <si>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</si>
  <si>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</si>
  <si>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</si>
  <si>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</si>
  <si>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</si>
  <si>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</si>
  <si>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</si>
  <si>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</si>
  <si>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</si>
  <si>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</si>
  <si>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</si>
  <si>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</si>
  <si>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</si>
  <si>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</si>
  <si>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</si>
  <si>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</si>
  <si>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</si>
  <si>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</si>
  <si>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</si>
  <si>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</si>
  <si>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</si>
  <si>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</si>
  <si>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</si>
  <si>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</si>
  <si>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</si>
  <si>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</si>
  <si>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</si>
  <si>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</si>
  <si>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</si>
  <si>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</si>
  <si>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</si>
  <si>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</si>
  <si>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</si>
  <si>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</si>
  <si>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</si>
  <si>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</si>
  <si>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</si>
  <si>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</si>
  <si>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</si>
  <si>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</si>
  <si>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</si>
  <si>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</si>
  <si>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</si>
  <si>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</si>
  <si>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</si>
  <si>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</si>
  <si>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</si>
  <si>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</si>
  <si>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</si>
  <si>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</si>
  <si>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</si>
  <si>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</si>
  <si>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</si>
  <si>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</si>
  <si>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</si>
  <si>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</si>
  <si>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</si>
  <si>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</si>
  <si>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</si>
  <si>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</si>
  <si>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</si>
  <si>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</si>
  <si>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</si>
  <si>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</si>
  <si>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</si>
  <si>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</si>
  <si>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</si>
  <si>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</si>
  <si>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</si>
  <si>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</si>
  <si>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</si>
  <si>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</si>
  <si>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</si>
  <si>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</si>
  <si>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</si>
  <si>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</si>
  <si>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</si>
  <si>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</si>
  <si>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</si>
  <si>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</si>
  <si>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</si>
  <si>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</si>
  <si>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</si>
  <si>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</si>
  <si>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</si>
  <si>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</si>
  <si>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</si>
  <si>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</si>
  <si>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</si>
  <si>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</si>
  <si>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</si>
  <si>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</si>
  <si>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</si>
  <si>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</si>
  <si>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</si>
  <si>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</si>
  <si>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</si>
  <si>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</si>
  <si>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</si>
  <si>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</si>
  <si>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</si>
  <si>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</si>
  <si>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</si>
  <si>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</si>
  <si>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</si>
  <si>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</si>
  <si>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</si>
  <si>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</si>
  <si>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</si>
  <si>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</si>
  <si>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</si>
  <si>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</si>
  <si>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</si>
  <si>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</si>
  <si>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</si>
  <si>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</si>
  <si>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</si>
  <si>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</si>
  <si>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</si>
  <si>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</si>
  <si>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</si>
  <si>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</si>
  <si>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</si>
  <si>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</si>
  <si>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</si>
  <si>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</si>
  <si>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</si>
  <si>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</si>
  <si>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</si>
  <si>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</si>
  <si>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</si>
  <si>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</si>
  <si>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</si>
  <si>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</si>
  <si>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</si>
  <si>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</si>
  <si>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</si>
  <si>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</si>
  <si>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</si>
  <si>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</si>
  <si>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</si>
  <si>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</si>
  <si>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</si>
  <si>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</si>
  <si>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</si>
  <si>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</si>
  <si>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</si>
  <si>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</si>
  <si>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</si>
  <si>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</si>
  <si>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</si>
  <si>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</si>
  <si>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</si>
  <si>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</si>
  <si>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</si>
  <si>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</si>
  <si>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</si>
  <si>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</si>
  <si>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</si>
  <si>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</si>
  <si>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</si>
  <si>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</si>
  <si>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</si>
  <si>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</si>
  <si>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</si>
  <si>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</si>
  <si>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</si>
  <si>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</si>
  <si>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</si>
  <si>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</si>
  <si>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</si>
  <si>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</si>
  <si>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</si>
  <si>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</si>
  <si>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</si>
  <si>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</si>
  <si>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</si>
  <si>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</si>
  <si>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</si>
  <si>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</si>
  <si>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</si>
  <si>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</si>
  <si>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</si>
  <si>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</si>
  <si>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</si>
  <si>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</si>
  <si>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</si>
  <si>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</si>
  <si>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</si>
  <si>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</si>
  <si>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</si>
  <si>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</si>
  <si>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</si>
  <si>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</si>
  <si>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</si>
  <si>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</si>
  <si>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</si>
  <si>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</si>
  <si>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</si>
  <si>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</si>
  <si>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</si>
  <si>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</si>
  <si>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</si>
  <si>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</si>
  <si>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</si>
  <si>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</si>
  <si>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</si>
  <si>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</si>
  <si>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</si>
  <si>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</si>
  <si>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</si>
  <si>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</si>
  <si>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</si>
  <si>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</si>
  <si>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</si>
  <si>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</si>
  <si>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</si>
  <si>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</si>
  <si>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</si>
  <si>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</si>
  <si>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</si>
  <si>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</si>
  <si>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</si>
  <si>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</si>
  <si>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</si>
  <si>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</si>
  <si>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</si>
  <si>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</si>
  <si>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</si>
  <si>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</si>
  <si>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</si>
  <si>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</si>
  <si>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</si>
  <si>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</si>
  <si>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</si>
  <si>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</si>
  <si>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</si>
  <si>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</si>
  <si>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</si>
  <si>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</si>
  <si>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</si>
  <si>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</si>
  <si>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</si>
  <si>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</si>
  <si>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</si>
  <si>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</si>
  <si>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</si>
  <si>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</si>
  <si>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</si>
  <si>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</si>
  <si>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</si>
  <si>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</si>
  <si>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</si>
  <si>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</si>
  <si>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</si>
  <si>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</si>
  <si>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</si>
  <si>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</si>
  <si>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</si>
  <si>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</si>
  <si>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</si>
  <si>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</si>
  <si>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</si>
  <si>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</si>
  <si>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</si>
  <si>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</si>
  <si>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</si>
  <si>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</si>
  <si>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</si>
  <si>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</si>
  <si>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</si>
  <si>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</si>
  <si>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</si>
  <si>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</si>
  <si>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</si>
  <si>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</si>
  <si>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</si>
  <si>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</si>
  <si>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</si>
  <si>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</si>
  <si>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</si>
  <si>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</si>
  <si>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</si>
  <si>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</si>
  <si>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</si>
  <si>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</si>
  <si>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</si>
  <si>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</si>
  <si>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</si>
  <si>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</si>
  <si>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</si>
  <si>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</si>
  <si>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</si>
  <si>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</si>
  <si>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</si>
  <si>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</si>
  <si>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</si>
  <si>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</si>
  <si>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</si>
  <si>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</si>
  <si>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</si>
  <si>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</si>
  <si>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</si>
  <si>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</si>
  <si>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</si>
  <si>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</si>
  <si>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</si>
  <si>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</si>
  <si>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</si>
  <si>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</si>
  <si>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</si>
  <si>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</si>
  <si>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</si>
  <si>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</si>
  <si>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</si>
  <si>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</si>
  <si>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</si>
  <si>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</si>
  <si>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</si>
  <si>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</si>
  <si>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</si>
  <si>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</si>
  <si>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</si>
  <si>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</si>
  <si>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</si>
  <si>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</si>
  <si>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</si>
  <si>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</si>
  <si>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</si>
  <si>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</si>
  <si>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</si>
  <si>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</si>
  <si>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</si>
  <si>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</si>
  <si>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</si>
  <si>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</si>
  <si>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</si>
  <si>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</si>
  <si>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</si>
  <si>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</si>
  <si>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</si>
  <si>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</si>
  <si>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</si>
  <si>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</si>
  <si>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</si>
  <si>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</si>
  <si>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</si>
  <si>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</si>
  <si>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</si>
  <si>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</si>
  <si>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</si>
  <si>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</si>
  <si>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</si>
  <si>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</si>
  <si>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</si>
  <si>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</si>
  <si>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</si>
  <si>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</si>
  <si>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</si>
  <si>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</si>
  <si>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</si>
  <si>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</si>
  <si>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</si>
  <si>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</si>
  <si>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</si>
  <si>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</si>
  <si>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</si>
  <si>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</si>
  <si>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</si>
  <si>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</si>
  <si>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</si>
  <si>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</si>
  <si>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</si>
  <si>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</si>
  <si>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</si>
  <si>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</si>
  <si>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</si>
  <si>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</si>
  <si>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</si>
  <si>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</si>
  <si>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</si>
  <si>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</si>
  <si>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</si>
  <si>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</si>
  <si>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</si>
  <si>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</si>
  <si>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</si>
  <si>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</si>
  <si>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</si>
  <si>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</si>
  <si>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</si>
  <si>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</si>
  <si>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</si>
  <si>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</si>
  <si>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</si>
  <si>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</si>
  <si>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</si>
  <si>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</si>
  <si>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</si>
  <si>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</si>
  <si>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</si>
  <si>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</si>
  <si>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</si>
  <si>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</si>
  <si>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</si>
  <si>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</si>
  <si>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</si>
  <si>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</si>
  <si>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</si>
  <si>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</si>
  <si>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</si>
  <si>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</si>
  <si>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</si>
  <si>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</si>
  <si>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</si>
  <si>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</si>
  <si>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</si>
  <si>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</si>
  <si>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</si>
  <si>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</si>
  <si>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</si>
  <si>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</si>
  <si>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</si>
  <si>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</si>
  <si>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</si>
  <si>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</si>
  <si>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</si>
  <si>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</si>
  <si>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</si>
  <si>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</si>
  <si>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</si>
  <si>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</si>
  <si>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</si>
  <si>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</si>
  <si>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</si>
  <si>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</si>
  <si>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</si>
  <si>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</si>
  <si>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</si>
  <si>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</si>
  <si>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</si>
  <si>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</si>
  <si>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</si>
  <si>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</si>
  <si>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</si>
  <si>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</si>
  <si>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</si>
  <si>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</si>
  <si>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</si>
  <si>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</si>
  <si>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</si>
  <si>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</si>
  <si>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</si>
  <si>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</si>
  <si>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</si>
  <si>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</si>
  <si>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</si>
  <si>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</si>
  <si>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</si>
  <si>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</si>
  <si>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</si>
  <si>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</si>
  <si>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</si>
  <si>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</si>
  <si>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</si>
  <si>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</si>
  <si>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</si>
  <si>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</si>
  <si>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</si>
  <si>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</si>
  <si>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</si>
  <si>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</si>
  <si>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</si>
  <si>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</si>
  <si>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</si>
  <si>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</si>
  <si>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</si>
  <si>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</si>
  <si>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</si>
  <si>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</si>
  <si>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</si>
  <si>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</si>
  <si>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</si>
  <si>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</si>
  <si>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</si>
  <si>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</si>
  <si>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</si>
  <si>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</si>
  <si>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</si>
  <si>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</si>
  <si>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</si>
  <si>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</si>
  <si>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</si>
  <si>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</si>
  <si>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</si>
  <si>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</si>
  <si>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</si>
  <si>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</si>
  <si>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</si>
  <si>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</si>
  <si>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</si>
  <si>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</si>
  <si>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</si>
  <si>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</si>
  <si>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</si>
  <si>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</si>
  <si>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</si>
  <si>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</si>
  <si>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</si>
  <si>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</si>
  <si>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</si>
  <si>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</si>
  <si>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</si>
  <si>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</si>
  <si>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</si>
  <si>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</si>
  <si>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</si>
  <si>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</si>
  <si>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</si>
  <si>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</si>
  <si>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</si>
  <si>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</si>
  <si>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</si>
  <si>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</si>
  <si>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</si>
  <si>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</si>
  <si>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</si>
  <si>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</si>
  <si>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</si>
  <si>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</si>
  <si>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</si>
  <si>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</si>
  <si>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</si>
  <si>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</si>
  <si>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</si>
  <si>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</si>
  <si>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</si>
  <si>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</si>
  <si>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</si>
  <si>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</si>
  <si>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</si>
  <si>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</si>
  <si>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</si>
  <si>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</si>
  <si>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</si>
  <si>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</si>
  <si>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</si>
  <si>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</si>
  <si>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</si>
  <si>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</si>
  <si>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</si>
  <si>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</si>
  <si>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</si>
  <si>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</si>
  <si>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</si>
  <si>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</si>
  <si>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</si>
  <si>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</si>
  <si>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</si>
  <si>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</si>
  <si>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</si>
  <si>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</si>
  <si>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</si>
  <si>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</si>
  <si>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</si>
  <si>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</si>
  <si>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</si>
  <si>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</si>
  <si>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</si>
  <si>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</si>
  <si>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</si>
  <si>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</si>
  <si>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</si>
  <si>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</si>
  <si>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</si>
  <si>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</si>
  <si>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</si>
  <si>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</si>
  <si>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</si>
  <si>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</si>
  <si>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</si>
  <si>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</si>
  <si>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</si>
  <si>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</si>
  <si>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</si>
  <si>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</si>
  <si>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</si>
  <si>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</si>
  <si>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</si>
  <si>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</si>
  <si>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</si>
  <si>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</si>
  <si>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</si>
  <si>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</si>
  <si>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</si>
  <si>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</si>
  <si>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</si>
  <si>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</si>
  <si>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</si>
  <si>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</si>
  <si>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</si>
  <si>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</si>
  <si>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</si>
  <si>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</si>
  <si>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</si>
  <si>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</si>
  <si>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</si>
  <si>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</si>
  <si>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</si>
  <si>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</si>
  <si>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</si>
  <si>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</si>
  <si>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</si>
  <si>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</si>
  <si>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</si>
  <si>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</si>
  <si>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</si>
  <si>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</si>
  <si>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</si>
  <si>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</si>
  <si>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</si>
  <si>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</si>
  <si>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</si>
  <si>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</si>
  <si>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</si>
  <si>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</si>
  <si>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</si>
  <si>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</si>
  <si>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</si>
  <si>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</si>
  <si>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</si>
  <si>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</si>
  <si>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</si>
  <si>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</si>
  <si>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</si>
  <si>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</si>
  <si>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</si>
  <si>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</si>
  <si>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</si>
  <si>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</si>
  <si>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</si>
  <si>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</si>
  <si>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</si>
  <si>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</si>
  <si>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</si>
  <si>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</si>
  <si>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</si>
  <si>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</si>
  <si>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</si>
  <si>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</si>
  <si>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</si>
  <si>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</si>
  <si>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</si>
  <si>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</si>
  <si>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</si>
  <si>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</si>
  <si>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</si>
  <si>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</si>
  <si>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</si>
  <si>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</si>
  <si>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</si>
  <si>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</si>
  <si>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</si>
  <si>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</si>
  <si>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</si>
  <si>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</si>
  <si>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</si>
  <si>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</si>
  <si>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</si>
  <si>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</si>
  <si>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</si>
  <si>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</si>
  <si>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</si>
  <si>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</si>
  <si>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</si>
  <si>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</si>
  <si>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</si>
  <si>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</si>
  <si>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</si>
  <si>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</si>
  <si>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</si>
  <si>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</si>
  <si>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</si>
  <si>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</si>
  <si>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</si>
  <si>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</si>
  <si>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</si>
  <si>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</si>
  <si>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</si>
  <si>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</si>
  <si>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</si>
  <si>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</si>
  <si>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</si>
  <si>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</si>
  <si>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</si>
  <si>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</si>
  <si>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</si>
  <si>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</si>
  <si>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</si>
  <si>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</si>
  <si>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</si>
  <si>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</si>
  <si>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</si>
  <si>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</si>
  <si>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</si>
  <si>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</si>
  <si>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</si>
  <si>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</si>
  <si>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</si>
  <si>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</si>
  <si>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</si>
  <si>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</si>
  <si>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</si>
  <si>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</si>
  <si>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</si>
  <si>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</si>
  <si>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</si>
  <si>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</si>
  <si>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</si>
  <si>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</si>
  <si>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</si>
  <si>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</si>
  <si>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</si>
  <si>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</si>
  <si>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</si>
  <si>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</si>
  <si>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</si>
  <si>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</si>
  <si>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</si>
  <si>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</si>
  <si>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</si>
  <si>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</si>
  <si>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</si>
  <si>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</si>
  <si>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</si>
  <si>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</si>
  <si>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</si>
  <si>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</si>
  <si>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</si>
  <si>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</si>
  <si>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</si>
  <si>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</si>
  <si>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</si>
  <si>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</si>
  <si>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</si>
  <si>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</si>
  <si>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</si>
  <si>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</si>
  <si>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</si>
  <si>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</si>
  <si>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</si>
  <si>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</si>
  <si>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</si>
  <si>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</si>
  <si>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</si>
  <si>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</si>
  <si>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</si>
  <si>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</si>
  <si>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</si>
  <si>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</si>
  <si>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</si>
  <si>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</si>
  <si>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</si>
  <si>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</si>
  <si>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</si>
  <si>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</si>
  <si>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</si>
  <si>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</si>
  <si>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</si>
  <si>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</si>
  <si>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</si>
  <si>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</si>
  <si>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</si>
  <si>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</si>
  <si>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</si>
  <si>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</si>
  <si>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</si>
  <si>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</si>
  <si>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</si>
  <si>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</si>
  <si>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</si>
  <si>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</si>
  <si>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</si>
  <si>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</si>
  <si>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</si>
  <si>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</si>
  <si>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</si>
  <si>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</si>
  <si>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</si>
  <si>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</si>
  <si>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</si>
  <si>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</si>
  <si>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</si>
  <si>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</si>
  <si>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</si>
  <si>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</si>
  <si>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</si>
  <si>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</si>
  <si>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</si>
  <si>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</si>
  <si>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</si>
  <si>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</si>
  <si>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</si>
  <si>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</si>
  <si>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</si>
  <si>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</si>
  <si>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</si>
  <si>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</si>
  <si>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</si>
  <si>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</si>
  <si>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</si>
  <si>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</si>
  <si>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</si>
  <si>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</si>
  <si>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</si>
  <si>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</si>
  <si>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</si>
  <si>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</si>
  <si>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</si>
  <si>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</si>
  <si>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</si>
  <si>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</si>
  <si>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</si>
  <si>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</si>
  <si>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</si>
  <si>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</si>
  <si>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</si>
  <si>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</si>
  <si>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</si>
  <si>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</si>
  <si>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</si>
  <si>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</si>
  <si>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</si>
  <si>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</si>
  <si>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</si>
  <si>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</si>
  <si>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</si>
  <si>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</si>
  <si>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</si>
  <si>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</si>
  <si>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</si>
  <si>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</si>
  <si>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</si>
  <si>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</si>
  <si>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</si>
  <si>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</si>
  <si>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</si>
  <si>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</si>
  <si>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</si>
  <si>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</si>
  <si>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</si>
  <si>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</si>
  <si>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</si>
  <si>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</si>
  <si>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</si>
  <si>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</si>
  <si>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</si>
  <si>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</si>
  <si>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</si>
  <si>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</si>
  <si>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</si>
  <si>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</si>
  <si>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</si>
  <si>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</si>
  <si>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</si>
  <si>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</si>
  <si>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</si>
  <si>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</si>
  <si>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</si>
  <si>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</si>
  <si>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</si>
  <si>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</si>
  <si>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</si>
  <si>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</si>
  <si>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</si>
  <si>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</si>
  <si>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</si>
  <si>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</si>
  <si>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</si>
  <si>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</si>
  <si>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</si>
  <si>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</si>
  <si>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</si>
  <si>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</si>
  <si>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</si>
  <si>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</si>
  <si>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</si>
  <si>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</si>
  <si>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</si>
  <si>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</si>
  <si>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</si>
  <si>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</si>
  <si>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</si>
  <si>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</si>
  <si>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</si>
  <si>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</si>
  <si>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</si>
  <si>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</si>
  <si>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</si>
  <si>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</si>
  <si>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</si>
  <si>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</si>
  <si>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</si>
  <si>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</si>
  <si>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</si>
  <si>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</si>
  <si>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</si>
  <si>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</si>
  <si>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</si>
  <si>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</si>
  <si>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</si>
  <si>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</si>
  <si>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</si>
  <si>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</si>
  <si>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</si>
  <si>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</si>
  <si>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</si>
  <si>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</si>
  <si>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</si>
  <si>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</si>
  <si>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</si>
  <si>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</si>
  <si>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</si>
  <si>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</si>
  <si>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</si>
  <si>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</si>
  <si>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</si>
  <si>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</si>
  <si>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</si>
  <si>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</si>
  <si>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</si>
  <si>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</si>
  <si>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</si>
  <si>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</si>
  <si>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</si>
  <si>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</si>
  <si>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</si>
  <si>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</si>
  <si>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</si>
  <si>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</si>
  <si>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</si>
  <si>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</si>
  <si>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</si>
  <si>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</si>
  <si>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</si>
  <si>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</si>
  <si>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</si>
  <si>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</si>
  <si>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</si>
  <si>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</si>
  <si>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</si>
  <si>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</si>
  <si>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</si>
  <si>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</si>
  <si>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</si>
  <si>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</si>
  <si>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</si>
  <si>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</si>
  <si>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</si>
  <si>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</si>
  <si>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</si>
  <si>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</si>
  <si>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</si>
  <si>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</si>
  <si>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</si>
  <si>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</si>
  <si>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</si>
  <si>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</si>
  <si>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</si>
  <si>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</si>
  <si>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</si>
  <si>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</si>
  <si>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</si>
  <si>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</si>
  <si>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</si>
  <si>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</si>
  <si>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</si>
  <si>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</si>
  <si>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</si>
  <si>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</si>
  <si>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</si>
  <si>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</si>
  <si>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</si>
  <si>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</si>
  <si>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</si>
  <si>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</si>
  <si>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</si>
  <si>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</si>
  <si>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</si>
  <si>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</si>
  <si>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</si>
  <si>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</si>
  <si>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</si>
  <si>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</si>
  <si>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</si>
  <si>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</si>
  <si>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</si>
  <si>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</si>
  <si>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</si>
  <si>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</si>
  <si>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</si>
  <si>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</si>
  <si>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</si>
  <si>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</si>
  <si>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</si>
  <si>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</si>
  <si>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</si>
  <si>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</si>
  <si>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</si>
  <si>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</si>
  <si>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</si>
  <si>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</si>
  <si>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</si>
  <si>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</si>
  <si>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</si>
  <si>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</si>
  <si>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</si>
  <si>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</si>
  <si>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</si>
  <si>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</si>
  <si>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</si>
  <si>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</si>
  <si>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</si>
  <si>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</si>
  <si>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</si>
  <si>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</si>
  <si>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</si>
  <si>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</si>
  <si>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</si>
  <si>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</si>
  <si>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</si>
  <si>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</si>
  <si>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</si>
  <si>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</si>
  <si>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</si>
  <si>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</si>
  <si>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</si>
  <si>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</si>
  <si>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</si>
  <si>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</si>
  <si>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</si>
  <si>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</si>
  <si>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</si>
  <si>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</si>
  <si>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</si>
  <si>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</si>
  <si>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</si>
  <si>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</si>
  <si>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</si>
  <si>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</si>
  <si>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</si>
  <si>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</si>
  <si>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</si>
  <si>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</si>
  <si>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</si>
  <si>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</si>
  <si>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</si>
  <si>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</si>
  <si>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</si>
  <si>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</si>
  <si>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</si>
  <si>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</si>
  <si>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</si>
  <si>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</si>
  <si>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</si>
  <si>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</si>
  <si>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</si>
  <si>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</si>
  <si>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</si>
  <si>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</si>
  <si>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</si>
  <si>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</si>
  <si>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</si>
  <si>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</si>
  <si>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</si>
  <si>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</si>
  <si>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</si>
  <si>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</si>
  <si>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</si>
  <si>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</si>
  <si>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</si>
  <si>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</si>
  <si>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</si>
  <si>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</si>
  <si>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</si>
  <si>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</si>
  <si>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</si>
  <si>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</si>
  <si>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</si>
  <si>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</si>
  <si>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</si>
  <si>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</si>
  <si>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</si>
  <si>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</si>
  <si>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</si>
  <si>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</si>
  <si>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</si>
  <si>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</si>
  <si>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</si>
  <si>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</si>
  <si>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</si>
  <si>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</si>
  <si>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</si>
  <si>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</si>
  <si>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</si>
  <si>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</si>
  <si>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</si>
  <si>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</si>
  <si>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</si>
  <si>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</si>
  <si>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</si>
  <si>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</si>
  <si>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</si>
  <si>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</si>
  <si>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</si>
  <si>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</si>
  <si>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</si>
  <si>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</si>
  <si>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</si>
  <si>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</si>
  <si>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</si>
  <si>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</si>
  <si>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</si>
  <si>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</si>
  <si>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</si>
  <si>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</si>
  <si>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</si>
  <si>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</si>
  <si>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</si>
  <si>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</si>
  <si>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</si>
  <si>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</si>
  <si>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</si>
  <si>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</si>
  <si>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</si>
  <si>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</si>
  <si>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</si>
  <si>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</si>
  <si>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</si>
  <si>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</si>
  <si>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</si>
  <si>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</si>
  <si>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</si>
  <si>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</si>
  <si>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</si>
  <si>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</si>
  <si>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</si>
  <si>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</si>
  <si>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</si>
  <si>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</si>
  <si>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</si>
  <si>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</si>
  <si>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</si>
  <si>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</si>
  <si>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</si>
  <si>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</si>
  <si>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</si>
  <si>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</si>
  <si>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</si>
  <si>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</si>
  <si>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</si>
  <si>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</si>
  <si>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</si>
  <si>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</si>
  <si>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</si>
  <si>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</si>
  <si>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</si>
  <si>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</si>
  <si>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</si>
  <si>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</si>
  <si>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</si>
  <si>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</si>
  <si>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</si>
  <si>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</si>
  <si>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</si>
  <si>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</si>
  <si>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</si>
  <si>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</si>
  <si>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</si>
  <si>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</si>
  <si>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</si>
  <si>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</si>
  <si>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</si>
  <si>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</si>
  <si>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</si>
  <si>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</si>
  <si>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</si>
  <si>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</si>
  <si>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</si>
  <si>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</si>
  <si>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</si>
  <si>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</si>
  <si>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</si>
  <si>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</si>
  <si>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</si>
  <si>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</si>
  <si>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</si>
  <si>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</si>
  <si>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</si>
  <si>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</si>
  <si>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</si>
  <si>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</si>
  <si>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</si>
  <si>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</si>
  <si>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</si>
  <si>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</si>
  <si>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</si>
  <si>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</si>
  <si>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</si>
  <si>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</si>
  <si>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</si>
  <si>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</si>
  <si>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</si>
  <si>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</si>
  <si>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</si>
  <si>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</si>
  <si>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</si>
  <si>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</si>
  <si>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</si>
  <si>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</si>
  <si>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</si>
  <si>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</si>
  <si>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</si>
  <si>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</si>
  <si>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</si>
  <si>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</si>
  <si>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</si>
  <si>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</si>
  <si>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</si>
  <si>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</si>
  <si>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</si>
  <si>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</si>
  <si>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</si>
  <si>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</si>
  <si>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</si>
  <si>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</si>
  <si>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</si>
  <si>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</si>
  <si>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</si>
  <si>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</si>
  <si>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</si>
  <si>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</si>
  <si>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</si>
  <si>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</si>
  <si>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</si>
  <si>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</si>
  <si>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</si>
  <si>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</si>
  <si>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</si>
  <si>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</si>
  <si>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</si>
  <si>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</si>
  <si>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</si>
  <si>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</si>
  <si>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</si>
  <si>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</si>
  <si>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</si>
  <si>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</si>
  <si>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</si>
  <si>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</si>
  <si>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</si>
  <si>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</si>
  <si>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</si>
  <si>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</si>
  <si>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</si>
  <si>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</si>
  <si>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</si>
  <si>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</si>
  <si>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</si>
  <si>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</si>
  <si>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</si>
  <si>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</si>
  <si>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</si>
  <si>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</si>
  <si>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</si>
  <si>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</si>
  <si>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</si>
  <si>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</si>
  <si>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</si>
  <si>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</si>
  <si>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</si>
  <si>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</si>
  <si>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</si>
  <si>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</si>
  <si>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</si>
  <si>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</si>
  <si>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</si>
  <si>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</si>
  <si>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</si>
  <si>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</si>
  <si>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</si>
  <si>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</si>
  <si>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</si>
  <si>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</si>
  <si>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</si>
  <si>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</si>
  <si>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</si>
  <si>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</si>
  <si>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</si>
  <si>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</si>
  <si>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</si>
  <si>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</si>
  <si>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</si>
  <si>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</si>
  <si>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</si>
  <si>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</si>
  <si>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</si>
  <si>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</si>
  <si>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</si>
  <si>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</si>
  <si>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</si>
  <si>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</si>
  <si>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</si>
  <si>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</si>
  <si>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</si>
  <si>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</si>
  <si>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</si>
  <si>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</si>
  <si>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</si>
  <si>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</si>
  <si>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</si>
  <si>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</si>
  <si>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</si>
  <si>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</si>
  <si>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</si>
  <si>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</si>
  <si>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</si>
  <si>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</si>
  <si>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</si>
  <si>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</si>
  <si>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</si>
  <si>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</si>
  <si>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</si>
  <si>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</si>
  <si>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</si>
  <si>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</si>
  <si>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</si>
  <si>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</si>
  <si>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</si>
  <si>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</si>
  <si>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</si>
  <si>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</si>
  <si>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</si>
  <si>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</si>
  <si>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</si>
  <si>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</si>
  <si>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</si>
  <si>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</si>
  <si>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</si>
  <si>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</si>
  <si>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</si>
  <si>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</si>
  <si>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</si>
  <si>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</si>
  <si>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</si>
  <si>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</si>
  <si>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</si>
  <si>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</si>
  <si>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</si>
  <si>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</si>
  <si>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</si>
  <si>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</si>
  <si>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</si>
  <si>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</si>
  <si>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</si>
  <si>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</si>
  <si>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</si>
  <si>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</si>
  <si>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</si>
  <si>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</si>
  <si>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</si>
  <si>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</si>
  <si>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</si>
  <si>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</si>
  <si>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</si>
  <si>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</si>
  <si>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</si>
  <si>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</si>
  <si>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</si>
  <si>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</si>
  <si>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</si>
  <si>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</si>
  <si>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</si>
  <si>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</si>
  <si>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</si>
  <si>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</si>
  <si>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</si>
  <si>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</si>
  <si>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</si>
  <si>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</si>
  <si>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</si>
  <si>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</si>
  <si>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</si>
  <si>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</si>
  <si>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</si>
  <si>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</si>
  <si>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</si>
  <si>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</si>
  <si>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</si>
  <si>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</si>
  <si>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</si>
  <si>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</si>
  <si>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</si>
  <si>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</si>
  <si>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</si>
  <si>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</si>
  <si>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</si>
  <si>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</si>
  <si>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</si>
  <si>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</si>
  <si>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</si>
  <si>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</si>
  <si>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</si>
  <si>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</si>
  <si>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</si>
  <si>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</si>
  <si>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</si>
  <si>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</si>
  <si>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</si>
  <si>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</si>
  <si>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</si>
  <si>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</si>
  <si>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</si>
  <si>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</si>
  <si>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</si>
  <si>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</si>
  <si>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</si>
  <si>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</si>
  <si>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</si>
  <si>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</si>
  <si>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</si>
  <si>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</si>
  <si>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</si>
  <si>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</si>
  <si>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</si>
  <si>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</si>
  <si>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</si>
  <si>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</si>
  <si>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</si>
  <si>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</si>
  <si>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</si>
  <si>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</si>
  <si>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</si>
  <si>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</si>
  <si>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</si>
  <si>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</si>
  <si>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</si>
  <si>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</si>
  <si>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</si>
  <si>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</si>
  <si>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</si>
  <si>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</si>
  <si>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</si>
  <si>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KOPRIVNICA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</si>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</sst>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3662598.83</v>
      </c>
      <c r="D2" s="7">
        <f>'PR-RAS'!E6</f>
        <v>4035772.71</v>
      </c>
      <c r="E2" s="7">
        <v>0</v>
      </c>
      <c r="F2" s="7">
        <v>0</v>
      </c>
      <c r="G2" s="8">
        <f t="shared" ref="G2:G274" si="0">(B2/1000)*(C2*1+D2*2)</f>
        <v>11734.144249999999</v>
      </c>
      <c r="H2" s="8">
        <f t="shared" ref="H2:H274" si="1">ABS(C2-ROUND(C2,0))+ABS(D2-ROUND(D2,0))</f>
        <v>0.4599999999627471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3322732.18</v>
      </c>
      <c r="D45" s="2">
        <f>'PR-RAS'!E49</f>
        <v>3643792.5</v>
      </c>
      <c r="E45" s="2">
        <v>0</v>
      </c>
      <c r="F45" s="2">
        <v>0</v>
      </c>
      <c r="G45" s="3">
        <f t="shared" si="0"/>
        <v>466853.95591999998</v>
      </c>
      <c r="H45" s="3">
        <f t="shared" si="1"/>
        <v>0.68000000016763806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5010.18</v>
      </c>
      <c r="D57" s="2">
        <f>'PR-RAS'!E61</f>
        <v>0</v>
      </c>
      <c r="E57" s="2">
        <v>0</v>
      </c>
      <c r="F57" s="2">
        <v>0</v>
      </c>
      <c r="G57" s="3">
        <f t="shared" si="0"/>
        <v>280.57008000000002</v>
      </c>
      <c r="H57" s="3">
        <f t="shared" si="1"/>
        <v>0.18000000000029104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5010.18</v>
      </c>
      <c r="D58" s="2">
        <f>'PR-RAS'!E62</f>
        <v>0</v>
      </c>
      <c r="E58" s="2">
        <v>0</v>
      </c>
      <c r="F58" s="2">
        <v>0</v>
      </c>
      <c r="G58" s="3">
        <f t="shared" si="0"/>
        <v>285.58026000000001</v>
      </c>
      <c r="H58" s="3">
        <f t="shared" si="1"/>
        <v>0.18000000000029104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3207727.44</v>
      </c>
      <c r="D64" s="2">
        <f>'PR-RAS'!E68</f>
        <v>3556232.35</v>
      </c>
      <c r="E64" s="2">
        <v>0</v>
      </c>
      <c r="F64" s="2">
        <v>0</v>
      </c>
      <c r="G64" s="3">
        <f t="shared" si="0"/>
        <v>650172.10482000001</v>
      </c>
      <c r="H64" s="3">
        <f t="shared" si="1"/>
        <v>0.7900000000372529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3206662.44</v>
      </c>
      <c r="D65" s="2">
        <f>'PR-RAS'!E69</f>
        <v>3555112.85</v>
      </c>
      <c r="E65" s="2">
        <v>0</v>
      </c>
      <c r="F65" s="2">
        <v>0</v>
      </c>
      <c r="G65" s="3">
        <f t="shared" si="0"/>
        <v>660280.84096000006</v>
      </c>
      <c r="H65" s="3">
        <f t="shared" si="1"/>
        <v>0.58999999985098839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1065</v>
      </c>
      <c r="D66" s="2">
        <f>'PR-RAS'!E70</f>
        <v>1119.5</v>
      </c>
      <c r="E66" s="2">
        <v>0</v>
      </c>
      <c r="F66" s="2">
        <v>0</v>
      </c>
      <c r="G66" s="3">
        <f t="shared" si="0"/>
        <v>214.76000000000002</v>
      </c>
      <c r="H66" s="3">
        <f t="shared" si="1"/>
        <v>0.5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78186.42</v>
      </c>
      <c r="D70" s="2">
        <f>'PR-RAS'!E74</f>
        <v>55564.55</v>
      </c>
      <c r="E70" s="2">
        <v>0</v>
      </c>
      <c r="F70" s="2">
        <v>0</v>
      </c>
      <c r="G70" s="3">
        <f t="shared" si="0"/>
        <v>13062.770880000002</v>
      </c>
      <c r="H70" s="3">
        <f t="shared" si="1"/>
        <v>0.86999999999534339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78186.42</v>
      </c>
      <c r="D71" s="2">
        <f>'PR-RAS'!E75</f>
        <v>55564.55</v>
      </c>
      <c r="E71" s="2">
        <v>0</v>
      </c>
      <c r="F71" s="2">
        <v>0</v>
      </c>
      <c r="G71" s="3">
        <f t="shared" si="0"/>
        <v>13252.086400000002</v>
      </c>
      <c r="H71" s="3">
        <f t="shared" si="1"/>
        <v>0.86999999999534339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31808.14</v>
      </c>
      <c r="D73" s="2">
        <f>'PR-RAS'!E77</f>
        <v>31995.599999999999</v>
      </c>
      <c r="E73" s="2">
        <v>0</v>
      </c>
      <c r="F73" s="2">
        <v>0</v>
      </c>
      <c r="G73" s="3">
        <f t="shared" si="0"/>
        <v>6897.5524799999994</v>
      </c>
      <c r="H73" s="3">
        <f t="shared" si="1"/>
        <v>0.54000000000087311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31808.14</v>
      </c>
      <c r="D76" s="2">
        <f>'PR-RAS'!E80</f>
        <v>31995.599999999999</v>
      </c>
      <c r="E76" s="2">
        <v>0</v>
      </c>
      <c r="F76" s="2">
        <v>0</v>
      </c>
      <c r="G76" s="3">
        <f t="shared" si="0"/>
        <v>7184.9504999999999</v>
      </c>
      <c r="H76" s="3">
        <f t="shared" si="1"/>
        <v>0.54000000000087311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2692.5</v>
      </c>
      <c r="D102" s="2">
        <f>'PR-RAS'!E106</f>
        <v>2076.5</v>
      </c>
      <c r="E102" s="2">
        <v>0</v>
      </c>
      <c r="F102" s="2">
        <v>0</v>
      </c>
      <c r="G102" s="3">
        <f t="shared" si="0"/>
        <v>691.39550000000008</v>
      </c>
      <c r="H102" s="3">
        <f t="shared" si="1"/>
        <v>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2692.5</v>
      </c>
      <c r="D108" s="2">
        <f>'PR-RAS'!E112</f>
        <v>2076.5</v>
      </c>
      <c r="E108" s="2">
        <v>0</v>
      </c>
      <c r="F108" s="2">
        <v>0</v>
      </c>
      <c r="G108" s="3">
        <f t="shared" si="0"/>
        <v>732.46849999999995</v>
      </c>
      <c r="H108" s="3">
        <f t="shared" si="1"/>
        <v>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2692.5</v>
      </c>
      <c r="D113" s="2">
        <f>'PR-RAS'!E117</f>
        <v>2076.5</v>
      </c>
      <c r="E113" s="2">
        <v>0</v>
      </c>
      <c r="F113" s="2">
        <v>0</v>
      </c>
      <c r="G113" s="3">
        <f t="shared" si="0"/>
        <v>766.69600000000003</v>
      </c>
      <c r="H113" s="3">
        <f t="shared" si="1"/>
        <v>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36768.54</v>
      </c>
      <c r="D121" s="2">
        <f>'PR-RAS'!E125</f>
        <v>50598.53</v>
      </c>
      <c r="E121" s="2">
        <v>0</v>
      </c>
      <c r="F121" s="2">
        <v>0</v>
      </c>
      <c r="G121" s="3">
        <f t="shared" si="0"/>
        <v>16555.871999999999</v>
      </c>
      <c r="H121" s="3">
        <f t="shared" si="1"/>
        <v>0.93000000000029104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29518.54</v>
      </c>
      <c r="D122" s="2">
        <f>'PR-RAS'!E126</f>
        <v>44656.93</v>
      </c>
      <c r="E122" s="2">
        <v>0</v>
      </c>
      <c r="F122" s="2">
        <v>0</v>
      </c>
      <c r="G122" s="3">
        <f t="shared" si="0"/>
        <v>14378.720399999998</v>
      </c>
      <c r="H122" s="3">
        <f t="shared" si="1"/>
        <v>0.52999999999883585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2131.5</v>
      </c>
      <c r="D123" s="2">
        <f>'PR-RAS'!E127</f>
        <v>7871.56</v>
      </c>
      <c r="E123" s="2">
        <v>0</v>
      </c>
      <c r="F123" s="2">
        <v>0</v>
      </c>
      <c r="G123" s="3">
        <f t="shared" si="0"/>
        <v>2180.7036400000002</v>
      </c>
      <c r="H123" s="3">
        <f t="shared" si="1"/>
        <v>0.93999999999959982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27387.040000000001</v>
      </c>
      <c r="D124" s="2">
        <f>'PR-RAS'!E128</f>
        <v>36785.370000000003</v>
      </c>
      <c r="E124" s="2">
        <v>0</v>
      </c>
      <c r="F124" s="2">
        <v>0</v>
      </c>
      <c r="G124" s="3">
        <f t="shared" si="0"/>
        <v>12417.80694</v>
      </c>
      <c r="H124" s="3">
        <f t="shared" si="1"/>
        <v>0.41000000000349246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7250</v>
      </c>
      <c r="D125" s="2">
        <f>'PR-RAS'!E129</f>
        <v>5941.6</v>
      </c>
      <c r="E125" s="2">
        <v>0</v>
      </c>
      <c r="F125" s="2">
        <v>0</v>
      </c>
      <c r="G125" s="3">
        <f t="shared" si="0"/>
        <v>2372.5167999999999</v>
      </c>
      <c r="H125" s="3">
        <f t="shared" si="1"/>
        <v>0.3999999999996362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7250</v>
      </c>
      <c r="D126" s="2">
        <f>'PR-RAS'!E130</f>
        <v>5941.6</v>
      </c>
      <c r="E126" s="2">
        <v>0</v>
      </c>
      <c r="F126" s="2">
        <v>0</v>
      </c>
      <c r="G126" s="3">
        <f t="shared" si="0"/>
        <v>2391.65</v>
      </c>
      <c r="H126" s="3">
        <f t="shared" si="1"/>
        <v>0.3999999999996362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300405.61</v>
      </c>
      <c r="D130" s="2">
        <f>'PR-RAS'!E134</f>
        <v>339305.18</v>
      </c>
      <c r="E130" s="2">
        <v>0</v>
      </c>
      <c r="F130" s="2">
        <v>0</v>
      </c>
      <c r="G130" s="3">
        <f t="shared" si="0"/>
        <v>126293.06013</v>
      </c>
      <c r="H130" s="3">
        <f t="shared" si="1"/>
        <v>0.57000000000698492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300405.61</v>
      </c>
      <c r="D131" s="2">
        <f>'PR-RAS'!E135</f>
        <v>339305.18</v>
      </c>
      <c r="E131" s="2">
        <v>0</v>
      </c>
      <c r="F131" s="2">
        <v>0</v>
      </c>
      <c r="G131" s="3">
        <f t="shared" si="0"/>
        <v>127272.07610000001</v>
      </c>
      <c r="H131" s="3">
        <f t="shared" si="1"/>
        <v>0.57000000000698492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281167.39</v>
      </c>
      <c r="D132" s="2">
        <f>'PR-RAS'!E136</f>
        <v>310505.82</v>
      </c>
      <c r="E132" s="2">
        <v>0</v>
      </c>
      <c r="F132" s="2">
        <v>0</v>
      </c>
      <c r="G132" s="3">
        <f t="shared" si="0"/>
        <v>118185.45293000001</v>
      </c>
      <c r="H132" s="3">
        <f t="shared" si="1"/>
        <v>0.57000000000698492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19238.22</v>
      </c>
      <c r="D133" s="2">
        <f>'PR-RAS'!E137</f>
        <v>28799.360000000001</v>
      </c>
      <c r="E133" s="2">
        <v>0</v>
      </c>
      <c r="F133" s="2">
        <v>0</v>
      </c>
      <c r="G133" s="3">
        <f t="shared" si="0"/>
        <v>10142.47608</v>
      </c>
      <c r="H133" s="3">
        <f t="shared" si="1"/>
        <v>0.58000000000174623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3641591.0800000005</v>
      </c>
      <c r="D148" s="2">
        <f>'PR-RAS'!E152</f>
        <v>4291421.1199999992</v>
      </c>
      <c r="E148" s="2">
        <v>0</v>
      </c>
      <c r="F148" s="2">
        <v>0</v>
      </c>
      <c r="G148" s="3">
        <f t="shared" si="0"/>
        <v>1796991.6980399997</v>
      </c>
      <c r="H148" s="3">
        <f t="shared" si="1"/>
        <v>0.19999999972060323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3257621.24</v>
      </c>
      <c r="D149" s="2">
        <f>'PR-RAS'!E153</f>
        <v>3866983.51</v>
      </c>
      <c r="E149" s="2">
        <v>0</v>
      </c>
      <c r="F149" s="2">
        <v>0</v>
      </c>
      <c r="G149" s="3">
        <f t="shared" si="0"/>
        <v>1626755.0624799998</v>
      </c>
      <c r="H149" s="3">
        <f t="shared" si="1"/>
        <v>0.73000000044703484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2695653.16</v>
      </c>
      <c r="D150" s="2">
        <f>'PR-RAS'!E154</f>
        <v>3199108.3</v>
      </c>
      <c r="E150" s="2">
        <v>0</v>
      </c>
      <c r="F150" s="2">
        <v>0</v>
      </c>
      <c r="G150" s="3">
        <f t="shared" si="0"/>
        <v>1354986.59424</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2529465.89</v>
      </c>
      <c r="D151" s="2">
        <f>'PR-RAS'!E155</f>
        <v>2990181.83</v>
      </c>
      <c r="E151" s="2">
        <v>0</v>
      </c>
      <c r="F151" s="2">
        <v>0</v>
      </c>
      <c r="G151" s="3">
        <f t="shared" si="0"/>
        <v>1276474.4325000001</v>
      </c>
      <c r="H151" s="3">
        <f t="shared" si="1"/>
        <v>0.27999999979510903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164836.56</v>
      </c>
      <c r="D153" s="2">
        <f>'PR-RAS'!E157</f>
        <v>207795.51</v>
      </c>
      <c r="E153" s="2">
        <v>0</v>
      </c>
      <c r="F153" s="2">
        <v>0</v>
      </c>
      <c r="G153" s="3">
        <f t="shared" si="0"/>
        <v>88224.992160000009</v>
      </c>
      <c r="H153" s="3">
        <f t="shared" si="1"/>
        <v>0.92999999999301508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1350.71</v>
      </c>
      <c r="D154" s="2">
        <f>'PR-RAS'!E158</f>
        <v>1130.96</v>
      </c>
      <c r="E154" s="2">
        <v>0</v>
      </c>
      <c r="F154" s="2">
        <v>0</v>
      </c>
      <c r="G154" s="3">
        <f t="shared" si="0"/>
        <v>552.73239000000001</v>
      </c>
      <c r="H154" s="3">
        <f t="shared" si="1"/>
        <v>0.32999999999992724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120555.35</v>
      </c>
      <c r="D155" s="2">
        <f>'PR-RAS'!E159</f>
        <v>139691.49</v>
      </c>
      <c r="E155" s="2">
        <v>0</v>
      </c>
      <c r="F155" s="2">
        <v>0</v>
      </c>
      <c r="G155" s="3">
        <f t="shared" si="0"/>
        <v>61590.502819999994</v>
      </c>
      <c r="H155" s="3">
        <f t="shared" si="1"/>
        <v>0.83999999999650754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441412.73</v>
      </c>
      <c r="D156" s="2">
        <f>'PR-RAS'!E160</f>
        <v>528183.72</v>
      </c>
      <c r="E156" s="2">
        <v>0</v>
      </c>
      <c r="F156" s="2">
        <v>0</v>
      </c>
      <c r="G156" s="3">
        <f t="shared" si="0"/>
        <v>232155.92634999999</v>
      </c>
      <c r="H156" s="3">
        <f t="shared" si="1"/>
        <v>0.55000000004656613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441412.73</v>
      </c>
      <c r="D158" s="2">
        <f>'PR-RAS'!E162</f>
        <v>528183.72</v>
      </c>
      <c r="E158" s="2">
        <v>0</v>
      </c>
      <c r="F158" s="2">
        <v>0</v>
      </c>
      <c r="G158" s="3">
        <f t="shared" si="0"/>
        <v>235151.48668999999</v>
      </c>
      <c r="H158" s="3">
        <f t="shared" si="1"/>
        <v>0.55000000004656613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381025.41</v>
      </c>
      <c r="D160" s="2">
        <f>'PR-RAS'!E164</f>
        <v>421536.69999999995</v>
      </c>
      <c r="E160" s="2">
        <v>0</v>
      </c>
      <c r="F160" s="2">
        <v>0</v>
      </c>
      <c r="G160" s="3">
        <f t="shared" si="0"/>
        <v>194631.71078999998</v>
      </c>
      <c r="H160" s="3">
        <f t="shared" si="1"/>
        <v>0.71000000002095476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78711.64</v>
      </c>
      <c r="D161" s="2">
        <f>'PR-RAS'!E165</f>
        <v>116449.43</v>
      </c>
      <c r="E161" s="2">
        <v>0</v>
      </c>
      <c r="F161" s="2">
        <v>0</v>
      </c>
      <c r="G161" s="3">
        <f t="shared" si="0"/>
        <v>49857.68</v>
      </c>
      <c r="H161" s="3">
        <f t="shared" si="1"/>
        <v>0.78999999999359716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27194.12</v>
      </c>
      <c r="D162" s="2">
        <f>'PR-RAS'!E166</f>
        <v>45308.32</v>
      </c>
      <c r="E162" s="2">
        <v>0</v>
      </c>
      <c r="F162" s="2">
        <v>0</v>
      </c>
      <c r="G162" s="3">
        <f t="shared" si="0"/>
        <v>18967.532360000001</v>
      </c>
      <c r="H162" s="3">
        <f t="shared" si="1"/>
        <v>0.43999999999869033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45168.52</v>
      </c>
      <c r="D163" s="2">
        <f>'PR-RAS'!E167</f>
        <v>42497.61</v>
      </c>
      <c r="E163" s="2">
        <v>0</v>
      </c>
      <c r="F163" s="2">
        <v>0</v>
      </c>
      <c r="G163" s="3">
        <f t="shared" si="0"/>
        <v>21086.525879999997</v>
      </c>
      <c r="H163" s="3">
        <f t="shared" si="1"/>
        <v>0.87000000000261934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6349</v>
      </c>
      <c r="D164" s="2">
        <f>'PR-RAS'!E168</f>
        <v>28643.5</v>
      </c>
      <c r="E164" s="2">
        <v>0</v>
      </c>
      <c r="F164" s="2">
        <v>0</v>
      </c>
      <c r="G164" s="3">
        <f t="shared" si="0"/>
        <v>10372.668</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141373.81</v>
      </c>
      <c r="D166" s="2">
        <f>'PR-RAS'!E170</f>
        <v>142838.31</v>
      </c>
      <c r="E166" s="2">
        <v>0</v>
      </c>
      <c r="F166" s="2">
        <v>0</v>
      </c>
      <c r="G166" s="3">
        <f t="shared" si="0"/>
        <v>70463.320950000008</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24867.69</v>
      </c>
      <c r="D167" s="2">
        <f>'PR-RAS'!E171</f>
        <v>29827.47</v>
      </c>
      <c r="E167" s="2">
        <v>0</v>
      </c>
      <c r="F167" s="2">
        <v>0</v>
      </c>
      <c r="G167" s="3">
        <f t="shared" si="0"/>
        <v>14030.756580000001</v>
      </c>
      <c r="H167" s="3">
        <f t="shared" si="1"/>
        <v>0.78000000000247383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8156.04</v>
      </c>
      <c r="D168" s="2">
        <f>'PR-RAS'!E172</f>
        <v>5595.62</v>
      </c>
      <c r="E168" s="2">
        <v>0</v>
      </c>
      <c r="F168" s="2">
        <v>0</v>
      </c>
      <c r="G168" s="3">
        <f t="shared" si="0"/>
        <v>3230.9957599999998</v>
      </c>
      <c r="H168" s="3">
        <f t="shared" si="1"/>
        <v>0.42000000000007276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96966.66</v>
      </c>
      <c r="D169" s="2">
        <f>'PR-RAS'!E173</f>
        <v>99780.42</v>
      </c>
      <c r="E169" s="2">
        <v>0</v>
      </c>
      <c r="F169" s="2">
        <v>0</v>
      </c>
      <c r="G169" s="3">
        <f t="shared" si="0"/>
        <v>49816.62</v>
      </c>
      <c r="H169" s="3">
        <f t="shared" si="1"/>
        <v>0.75999999999476131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4494.95</v>
      </c>
      <c r="D170" s="2">
        <f>'PR-RAS'!E174</f>
        <v>4483.55</v>
      </c>
      <c r="E170" s="2">
        <v>0</v>
      </c>
      <c r="F170" s="2">
        <v>0</v>
      </c>
      <c r="G170" s="3">
        <f t="shared" si="0"/>
        <v>2275.0864500000002</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5457.99</v>
      </c>
      <c r="D171" s="2">
        <f>'PR-RAS'!E175</f>
        <v>2535.79</v>
      </c>
      <c r="E171" s="2">
        <v>0</v>
      </c>
      <c r="F171" s="2">
        <v>0</v>
      </c>
      <c r="G171" s="3">
        <f t="shared" si="0"/>
        <v>1790.0269000000001</v>
      </c>
      <c r="H171" s="3">
        <f t="shared" si="1"/>
        <v>0.22000000000025466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1430.48</v>
      </c>
      <c r="D173" s="2">
        <f>'PR-RAS'!E177</f>
        <v>615.46</v>
      </c>
      <c r="E173" s="2">
        <v>0</v>
      </c>
      <c r="F173" s="2">
        <v>0</v>
      </c>
      <c r="G173" s="3">
        <f t="shared" si="0"/>
        <v>457.76079999999996</v>
      </c>
      <c r="H173" s="3">
        <f t="shared" si="1"/>
        <v>0.94000000000005457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146329.47999999998</v>
      </c>
      <c r="D174" s="2">
        <f>'PR-RAS'!E178</f>
        <v>136414.78999999998</v>
      </c>
      <c r="E174" s="2">
        <v>0</v>
      </c>
      <c r="F174" s="2">
        <v>0</v>
      </c>
      <c r="G174" s="3">
        <f t="shared" si="0"/>
        <v>72514.51737999999</v>
      </c>
      <c r="H174" s="3">
        <f t="shared" si="1"/>
        <v>0.69000000000232831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13843.9</v>
      </c>
      <c r="D175" s="2">
        <f>'PR-RAS'!E179</f>
        <v>15759.86</v>
      </c>
      <c r="E175" s="2">
        <v>0</v>
      </c>
      <c r="F175" s="2">
        <v>0</v>
      </c>
      <c r="G175" s="3">
        <f t="shared" si="0"/>
        <v>7893.2698799999998</v>
      </c>
      <c r="H175" s="3">
        <f t="shared" si="1"/>
        <v>0.23999999999978172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18421.98</v>
      </c>
      <c r="D176" s="2">
        <f>'PR-RAS'!E180</f>
        <v>14748.45</v>
      </c>
      <c r="E176" s="2">
        <v>0</v>
      </c>
      <c r="F176" s="2">
        <v>0</v>
      </c>
      <c r="G176" s="3">
        <f t="shared" si="0"/>
        <v>8385.8040000000001</v>
      </c>
      <c r="H176" s="3">
        <f t="shared" si="1"/>
        <v>0.47000000000116415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439.94</v>
      </c>
      <c r="D177" s="2">
        <f>'PR-RAS'!E181</f>
        <v>489.94</v>
      </c>
      <c r="E177" s="2">
        <v>0</v>
      </c>
      <c r="F177" s="2">
        <v>0</v>
      </c>
      <c r="G177" s="3">
        <f t="shared" si="0"/>
        <v>249.88831999999996</v>
      </c>
      <c r="H177" s="3">
        <f t="shared" si="1"/>
        <v>0.12000000000000455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44554.57</v>
      </c>
      <c r="D178" s="2">
        <f>'PR-RAS'!E182</f>
        <v>47571.199999999997</v>
      </c>
      <c r="E178" s="2">
        <v>0</v>
      </c>
      <c r="F178" s="2">
        <v>0</v>
      </c>
      <c r="G178" s="3">
        <f t="shared" si="0"/>
        <v>24726.363689999998</v>
      </c>
      <c r="H178" s="3">
        <f t="shared" si="1"/>
        <v>0.62999999999738066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12556.76</v>
      </c>
      <c r="D179" s="2">
        <f>'PR-RAS'!E183</f>
        <v>12280.04</v>
      </c>
      <c r="E179" s="2">
        <v>0</v>
      </c>
      <c r="F179" s="2">
        <v>0</v>
      </c>
      <c r="G179" s="3">
        <f t="shared" si="0"/>
        <v>6606.7975200000001</v>
      </c>
      <c r="H179" s="3">
        <f t="shared" si="1"/>
        <v>0.28000000000065484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7563.51</v>
      </c>
      <c r="D180" s="2">
        <f>'PR-RAS'!E184</f>
        <v>4840.34</v>
      </c>
      <c r="E180" s="2">
        <v>0</v>
      </c>
      <c r="F180" s="2">
        <v>0</v>
      </c>
      <c r="G180" s="3">
        <f t="shared" si="0"/>
        <v>3086.7100100000002</v>
      </c>
      <c r="H180" s="3">
        <f t="shared" si="1"/>
        <v>0.82999999999992724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38515.040000000001</v>
      </c>
      <c r="D181" s="2">
        <f>'PR-RAS'!E185</f>
        <v>14800</v>
      </c>
      <c r="E181" s="2">
        <v>0</v>
      </c>
      <c r="F181" s="2">
        <v>0</v>
      </c>
      <c r="G181" s="3">
        <f t="shared" si="0"/>
        <v>12260.707200000001</v>
      </c>
      <c r="H181" s="3">
        <f t="shared" si="1"/>
        <v>4.0000000000873115E-2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2038.9</v>
      </c>
      <c r="D182" s="2">
        <f>'PR-RAS'!E186</f>
        <v>2143.75</v>
      </c>
      <c r="E182" s="2">
        <v>0</v>
      </c>
      <c r="F182" s="2">
        <v>0</v>
      </c>
      <c r="G182" s="3">
        <f t="shared" si="0"/>
        <v>1145.0783999999999</v>
      </c>
      <c r="H182" s="3">
        <f t="shared" si="1"/>
        <v>0.34999999999990905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8394.8799999999992</v>
      </c>
      <c r="D183" s="2">
        <f>'PR-RAS'!E187</f>
        <v>23781.21</v>
      </c>
      <c r="E183" s="2">
        <v>0</v>
      </c>
      <c r="F183" s="2">
        <v>0</v>
      </c>
      <c r="G183" s="3">
        <f t="shared" si="0"/>
        <v>10184.228599999999</v>
      </c>
      <c r="H183" s="3">
        <f t="shared" si="1"/>
        <v>0.32999999999992724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7079.6</v>
      </c>
      <c r="D184" s="2">
        <f>'PR-RAS'!E188</f>
        <v>17178.759999999998</v>
      </c>
      <c r="E184" s="2">
        <v>0</v>
      </c>
      <c r="F184" s="2">
        <v>0</v>
      </c>
      <c r="G184" s="3">
        <f t="shared" si="0"/>
        <v>7582.9929599999987</v>
      </c>
      <c r="H184" s="3">
        <f t="shared" si="1"/>
        <v>0.64000000000123691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7530.88</v>
      </c>
      <c r="D190" s="2">
        <f>'PR-RAS'!E194</f>
        <v>8655.41</v>
      </c>
      <c r="E190" s="2">
        <v>0</v>
      </c>
      <c r="F190" s="2">
        <v>0</v>
      </c>
      <c r="G190" s="3">
        <f t="shared" si="0"/>
        <v>4695.0812999999998</v>
      </c>
      <c r="H190" s="3">
        <f t="shared" si="1"/>
        <v>0.52999999999974534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3603.87</v>
      </c>
      <c r="D192" s="2">
        <f>'PR-RAS'!E196</f>
        <v>3954.22</v>
      </c>
      <c r="E192" s="2">
        <v>0</v>
      </c>
      <c r="F192" s="2">
        <v>0</v>
      </c>
      <c r="G192" s="3">
        <f t="shared" si="0"/>
        <v>2198.8512099999998</v>
      </c>
      <c r="H192" s="3">
        <f t="shared" si="1"/>
        <v>0.34999999999990905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315.88</v>
      </c>
      <c r="D193" s="2">
        <f>'PR-RAS'!E197</f>
        <v>171.91</v>
      </c>
      <c r="E193" s="2">
        <v>0</v>
      </c>
      <c r="F193" s="2">
        <v>0</v>
      </c>
      <c r="G193" s="3">
        <f t="shared" si="0"/>
        <v>126.66240000000001</v>
      </c>
      <c r="H193" s="3">
        <f t="shared" si="1"/>
        <v>0.21000000000000796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505</v>
      </c>
      <c r="D194" s="2">
        <f>'PR-RAS'!E198</f>
        <v>315</v>
      </c>
      <c r="E194" s="2">
        <v>0</v>
      </c>
      <c r="F194" s="2">
        <v>0</v>
      </c>
      <c r="G194" s="3">
        <f t="shared" si="0"/>
        <v>219.05500000000001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980</v>
      </c>
      <c r="D195" s="2">
        <f>'PR-RAS'!E199</f>
        <v>582</v>
      </c>
      <c r="E195" s="2">
        <v>0</v>
      </c>
      <c r="F195" s="2">
        <v>0</v>
      </c>
      <c r="G195" s="3">
        <f t="shared" si="0"/>
        <v>415.93600000000004</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2126.13</v>
      </c>
      <c r="D197" s="2">
        <f>'PR-RAS'!E201</f>
        <v>3632.28</v>
      </c>
      <c r="E197" s="2">
        <v>0</v>
      </c>
      <c r="F197" s="2">
        <v>0</v>
      </c>
      <c r="G197" s="3">
        <f t="shared" si="0"/>
        <v>1840.5752400000001</v>
      </c>
      <c r="H197" s="3">
        <f t="shared" si="1"/>
        <v>0.41000000000030923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234.43</v>
      </c>
      <c r="D198" s="2">
        <f>'PR-RAS'!E202</f>
        <v>189.06</v>
      </c>
      <c r="E198" s="2">
        <v>0</v>
      </c>
      <c r="F198" s="2">
        <v>0</v>
      </c>
      <c r="G198" s="3">
        <f t="shared" si="0"/>
        <v>120.67234999999999</v>
      </c>
      <c r="H198" s="3">
        <f t="shared" si="1"/>
        <v>0.49000000000000909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234.43</v>
      </c>
      <c r="D212" s="2">
        <f>'PR-RAS'!E216</f>
        <v>189.06</v>
      </c>
      <c r="E212" s="2">
        <v>0</v>
      </c>
      <c r="F212" s="2">
        <v>0</v>
      </c>
      <c r="G212" s="3">
        <f t="shared" si="0"/>
        <v>129.24804999999998</v>
      </c>
      <c r="H212" s="3">
        <f t="shared" si="1"/>
        <v>0.49000000000000909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234.43</v>
      </c>
      <c r="D213" s="2">
        <f>'PR-RAS'!E217</f>
        <v>184.72</v>
      </c>
      <c r="E213" s="2">
        <v>0</v>
      </c>
      <c r="F213" s="2">
        <v>0</v>
      </c>
      <c r="G213" s="3">
        <f t="shared" si="0"/>
        <v>128.02044000000001</v>
      </c>
      <c r="H213" s="3">
        <f t="shared" si="1"/>
        <v>0.71000000000000796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4.34</v>
      </c>
      <c r="E215" s="2">
        <v>0</v>
      </c>
      <c r="F215" s="2">
        <v>0</v>
      </c>
      <c r="G215" s="3">
        <f t="shared" si="0"/>
        <v>1.8575199999999998</v>
      </c>
      <c r="H215" s="3">
        <f t="shared" si="1"/>
        <v>0.33999999999999986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2710</v>
      </c>
      <c r="D269" s="2">
        <f>'PR-RAS'!E273</f>
        <v>2711.85</v>
      </c>
      <c r="E269" s="2">
        <v>0</v>
      </c>
      <c r="F269" s="2">
        <v>0</v>
      </c>
      <c r="G269" s="3">
        <f t="shared" si="0"/>
        <v>2179.8316</v>
      </c>
      <c r="H269" s="3">
        <f t="shared" si="1"/>
        <v>0.15000000000009095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2710</v>
      </c>
      <c r="D270" s="2">
        <f>'PR-RAS'!E274</f>
        <v>2711.85</v>
      </c>
      <c r="E270" s="2">
        <v>0</v>
      </c>
      <c r="F270" s="2">
        <v>0</v>
      </c>
      <c r="G270" s="3">
        <f t="shared" si="0"/>
        <v>2187.9653000000003</v>
      </c>
      <c r="H270" s="3">
        <f t="shared" si="1"/>
        <v>0.15000000000009095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2710</v>
      </c>
      <c r="D272" s="2">
        <f>'PR-RAS'!E276</f>
        <v>2711.85</v>
      </c>
      <c r="E272" s="2">
        <v>0</v>
      </c>
      <c r="F272" s="2">
        <v>0</v>
      </c>
      <c r="G272" s="3">
        <f t="shared" si="0"/>
        <v>2204.2327</v>
      </c>
      <c r="H272" s="3">
        <f t="shared" si="1"/>
        <v>0.15000000000009095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3641591.0800000005</v>
      </c>
      <c r="D295" s="2">
        <f>'PR-RAS'!E299</f>
        <v>4291421.1199999992</v>
      </c>
      <c r="E295" s="2">
        <v>0</v>
      </c>
      <c r="F295" s="2">
        <v>0</v>
      </c>
      <c r="G295" s="3">
        <f t="shared" si="12"/>
        <v>3593983.3960799994</v>
      </c>
      <c r="H295" s="3">
        <f t="shared" si="13"/>
        <v>0.19999999972060323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21007.749999999534</v>
      </c>
      <c r="D296" s="2">
        <f>'PR-RAS'!E300</f>
        <v>0</v>
      </c>
      <c r="E296" s="2">
        <v>0</v>
      </c>
      <c r="F296" s="2">
        <v>0</v>
      </c>
      <c r="G296" s="3">
        <f t="shared" si="12"/>
        <v>6197.2862499998619</v>
      </c>
      <c r="H296" s="3">
        <f t="shared" si="13"/>
        <v>0.25000000046566129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255648.40999999922</v>
      </c>
      <c r="E297" s="2">
        <v>0</v>
      </c>
      <c r="F297" s="2">
        <v>0</v>
      </c>
      <c r="G297" s="3">
        <f t="shared" si="12"/>
        <v>151343.85871999952</v>
      </c>
      <c r="H297" s="3">
        <f t="shared" si="13"/>
        <v>0.40999999921768904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4640.17</v>
      </c>
      <c r="D299" s="2">
        <f>'PR-RAS'!E303</f>
        <v>52724.38</v>
      </c>
      <c r="E299" s="2">
        <v>0</v>
      </c>
      <c r="F299" s="2">
        <v>0</v>
      </c>
      <c r="G299" s="3">
        <f t="shared" si="12"/>
        <v>32806.501139999993</v>
      </c>
      <c r="H299" s="3">
        <f t="shared" si="13"/>
        <v>0.54999999999745341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1902.35</v>
      </c>
      <c r="D300" s="2">
        <f>'PR-RAS'!E304</f>
        <v>331098.49</v>
      </c>
      <c r="E300" s="2">
        <v>0</v>
      </c>
      <c r="F300" s="2">
        <v>0</v>
      </c>
      <c r="G300" s="3">
        <f t="shared" si="12"/>
        <v>198565.69966999997</v>
      </c>
      <c r="H300" s="3">
        <f t="shared" si="13"/>
        <v>0.83999999999059582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1902.35</v>
      </c>
      <c r="D301" s="2">
        <f>'PR-RAS'!E305</f>
        <v>1810.54</v>
      </c>
      <c r="E301" s="2">
        <v>0</v>
      </c>
      <c r="F301" s="2">
        <v>0</v>
      </c>
      <c r="G301" s="3">
        <f t="shared" si="12"/>
        <v>1657.029</v>
      </c>
      <c r="H301" s="3">
        <f t="shared" si="13"/>
        <v>0.80999999999994543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28032.010000000002</v>
      </c>
      <c r="D355" s="2">
        <f>'PR-RAS'!E360</f>
        <v>31535.61</v>
      </c>
      <c r="E355" s="2">
        <v>0</v>
      </c>
      <c r="F355" s="2">
        <v>0</v>
      </c>
      <c r="G355" s="3">
        <f t="shared" si="12"/>
        <v>32250.543420000002</v>
      </c>
      <c r="H355" s="3">
        <f t="shared" si="13"/>
        <v>0.40000000000145519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28032.010000000002</v>
      </c>
      <c r="D368" s="2">
        <f>'PR-RAS'!E373</f>
        <v>31535.61</v>
      </c>
      <c r="E368" s="2">
        <v>0</v>
      </c>
      <c r="F368" s="2">
        <v>0</v>
      </c>
      <c r="G368" s="3">
        <f t="shared" si="12"/>
        <v>33434.885410000003</v>
      </c>
      <c r="H368" s="3">
        <f t="shared" si="13"/>
        <v>0.40000000000145519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22544.78</v>
      </c>
      <c r="D374" s="2">
        <f>'PR-RAS'!E379</f>
        <v>28247.16</v>
      </c>
      <c r="E374" s="2">
        <v>0</v>
      </c>
      <c r="F374" s="2">
        <v>0</v>
      </c>
      <c r="G374" s="3">
        <f t="shared" si="12"/>
        <v>29481.584300000002</v>
      </c>
      <c r="H374" s="3">
        <f t="shared" si="13"/>
        <v>0.38000000000101863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5274.47</v>
      </c>
      <c r="D375" s="2">
        <f>'PR-RAS'!E380</f>
        <v>9950.18</v>
      </c>
      <c r="E375" s="2">
        <v>0</v>
      </c>
      <c r="F375" s="2">
        <v>0</v>
      </c>
      <c r="G375" s="3">
        <f t="shared" si="12"/>
        <v>9415.3864200000007</v>
      </c>
      <c r="H375" s="3">
        <f t="shared" si="13"/>
        <v>0.6500000000005457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205</v>
      </c>
      <c r="E376" s="2">
        <v>0</v>
      </c>
      <c r="F376" s="2">
        <v>0</v>
      </c>
      <c r="G376" s="3">
        <f t="shared" si="12"/>
        <v>153.75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9013.48</v>
      </c>
      <c r="D377" s="2">
        <f>'PR-RAS'!E382</f>
        <v>12141.48</v>
      </c>
      <c r="E377" s="2">
        <v>0</v>
      </c>
      <c r="F377" s="2">
        <v>0</v>
      </c>
      <c r="G377" s="3">
        <f t="shared" si="12"/>
        <v>12519.461440000001</v>
      </c>
      <c r="H377" s="3">
        <f t="shared" si="13"/>
        <v>0.95999999999912689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8256.83</v>
      </c>
      <c r="D381" s="2">
        <f>'PR-RAS'!E386</f>
        <v>5950.5</v>
      </c>
      <c r="E381" s="2">
        <v>0</v>
      </c>
      <c r="F381" s="2">
        <v>0</v>
      </c>
      <c r="G381" s="3">
        <f t="shared" si="12"/>
        <v>7659.9754000000012</v>
      </c>
      <c r="H381" s="3">
        <f t="shared" si="13"/>
        <v>0.67000000000007276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3657.81</v>
      </c>
      <c r="D383" s="2">
        <f>'PR-RAS'!E388</f>
        <v>0</v>
      </c>
      <c r="E383" s="2">
        <v>0</v>
      </c>
      <c r="F383" s="2">
        <v>0</v>
      </c>
      <c r="G383" s="3">
        <f t="shared" si="12"/>
        <v>1397.28342</v>
      </c>
      <c r="H383" s="3">
        <f t="shared" si="13"/>
        <v>0.19000000000005457</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3657.81</v>
      </c>
      <c r="D384" s="2">
        <f>'PR-RAS'!E389</f>
        <v>0</v>
      </c>
      <c r="E384" s="2">
        <v>0</v>
      </c>
      <c r="F384" s="2">
        <v>0</v>
      </c>
      <c r="G384" s="3">
        <f t="shared" si="12"/>
        <v>1400.9412299999999</v>
      </c>
      <c r="H384" s="3">
        <f t="shared" si="13"/>
        <v>0.19000000000005457</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1829.42</v>
      </c>
      <c r="D388" s="2">
        <f>'PR-RAS'!E393</f>
        <v>1648.45</v>
      </c>
      <c r="E388" s="2">
        <v>0</v>
      </c>
      <c r="F388" s="2">
        <v>0</v>
      </c>
      <c r="G388" s="3">
        <f t="shared" si="12"/>
        <v>1983.8858399999999</v>
      </c>
      <c r="H388" s="3">
        <f t="shared" si="13"/>
        <v>0.87000000000011823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1829.42</v>
      </c>
      <c r="D389" s="2">
        <f>'PR-RAS'!E394</f>
        <v>1648.45</v>
      </c>
      <c r="E389" s="2">
        <v>0</v>
      </c>
      <c r="F389" s="2">
        <v>0</v>
      </c>
      <c r="G389" s="3">
        <f t="shared" si="12"/>
        <v>1989.01216</v>
      </c>
      <c r="H389" s="3">
        <f t="shared" si="13"/>
        <v>0.87000000000011823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1640</v>
      </c>
      <c r="E396" s="2">
        <v>0</v>
      </c>
      <c r="F396" s="2">
        <v>0</v>
      </c>
      <c r="G396" s="3">
        <f t="shared" si="12"/>
        <v>1295.6000000000001</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1640</v>
      </c>
      <c r="E398" s="2">
        <v>0</v>
      </c>
      <c r="F398" s="2">
        <v>0</v>
      </c>
      <c r="G398" s="3">
        <f t="shared" si="12"/>
        <v>1302.1600000000001</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28032.010000000002</v>
      </c>
      <c r="D413" s="2">
        <f>'PR-RAS'!E418</f>
        <v>31535.61</v>
      </c>
      <c r="E413" s="2">
        <v>0</v>
      </c>
      <c r="F413" s="2">
        <v>0</v>
      </c>
      <c r="G413" s="3">
        <f t="shared" si="12"/>
        <v>37534.530760000001</v>
      </c>
      <c r="H413" s="3">
        <f t="shared" si="13"/>
        <v>0.40000000000145519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3662598.83</v>
      </c>
      <c r="D417" s="2">
        <f>'PR-RAS'!E422</f>
        <v>4035772.71</v>
      </c>
      <c r="E417" s="2">
        <v>0</v>
      </c>
      <c r="F417" s="2">
        <v>0</v>
      </c>
      <c r="G417" s="3">
        <f t="shared" si="12"/>
        <v>4881404.0079999994</v>
      </c>
      <c r="H417" s="3">
        <f t="shared" si="13"/>
        <v>0.4599999999627471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3669623.0900000003</v>
      </c>
      <c r="D418" s="2">
        <f>'PR-RAS'!E423</f>
        <v>4322956.7299999995</v>
      </c>
      <c r="E418" s="2">
        <v>0</v>
      </c>
      <c r="F418" s="2">
        <v>0</v>
      </c>
      <c r="G418" s="3">
        <f t="shared" si="12"/>
        <v>5135578.7413499989</v>
      </c>
      <c r="H418" s="3">
        <f t="shared" si="13"/>
        <v>0.36000000080093741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7024.2600000002421</v>
      </c>
      <c r="D420" s="2">
        <f>'PR-RAS'!E425</f>
        <v>287184.01999999955</v>
      </c>
      <c r="E420" s="2">
        <v>0</v>
      </c>
      <c r="F420" s="2">
        <v>0</v>
      </c>
      <c r="G420" s="3">
        <f t="shared" si="12"/>
        <v>243603.37369999971</v>
      </c>
      <c r="H420" s="3">
        <f t="shared" si="13"/>
        <v>0.27999999979510903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4640.17</v>
      </c>
      <c r="D422" s="2">
        <f>'PR-RAS'!E427</f>
        <v>52724.38</v>
      </c>
      <c r="E422" s="2">
        <v>0</v>
      </c>
      <c r="F422" s="2">
        <v>0</v>
      </c>
      <c r="G422" s="3">
        <f t="shared" si="12"/>
        <v>46347.439529999996</v>
      </c>
      <c r="H422" s="3">
        <f t="shared" si="13"/>
        <v>0.54999999999745341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1902.35</v>
      </c>
      <c r="D423" s="2">
        <f>'PR-RAS'!E428</f>
        <v>331098.49</v>
      </c>
      <c r="E423" s="2">
        <v>0</v>
      </c>
      <c r="F423" s="2">
        <v>0</v>
      </c>
      <c r="G423" s="3">
        <f t="shared" si="12"/>
        <v>280249.91725999996</v>
      </c>
      <c r="H423" s="3">
        <f t="shared" si="13"/>
        <v>0.83999999999059582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3662598.83</v>
      </c>
      <c r="D637" s="2">
        <f>'PR-RAS'!E643</f>
        <v>4035772.71</v>
      </c>
      <c r="E637" s="2">
        <v>0</v>
      </c>
      <c r="F637" s="2">
        <v>0</v>
      </c>
      <c r="G637" s="3">
        <f t="shared" si="14"/>
        <v>7462915.7429999998</v>
      </c>
      <c r="H637" s="3">
        <f t="shared" si="15"/>
        <v>0.4599999999627471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3669623.0900000003</v>
      </c>
      <c r="D638" s="2">
        <f>'PR-RAS'!E644</f>
        <v>4322956.7299999995</v>
      </c>
      <c r="E638" s="2">
        <v>0</v>
      </c>
      <c r="F638" s="2">
        <v>0</v>
      </c>
      <c r="G638" s="3">
        <f t="shared" si="14"/>
        <v>7844996.7823499991</v>
      </c>
      <c r="H638" s="3">
        <f t="shared" si="15"/>
        <v>0.36000000080093741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7024.2600000002421</v>
      </c>
      <c r="D640" s="2">
        <f>'PR-RAS'!E646</f>
        <v>287184.01999999955</v>
      </c>
      <c r="E640" s="2">
        <v>0</v>
      </c>
      <c r="F640" s="2">
        <v>0</v>
      </c>
      <c r="G640" s="3">
        <f t="shared" si="14"/>
        <v>371509.67969999957</v>
      </c>
      <c r="H640" s="3">
        <f t="shared" si="15"/>
        <v>0.27999999979510903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4640.17</v>
      </c>
      <c r="D642" s="2">
        <f>'PR-RAS'!E648</f>
        <v>52724.38</v>
      </c>
      <c r="E642" s="2">
        <v>0</v>
      </c>
      <c r="F642" s="2">
        <v>0</v>
      </c>
      <c r="G642" s="3">
        <f t="shared" si="14"/>
        <v>70567.004130000001</v>
      </c>
      <c r="H642" s="3">
        <f t="shared" si="15"/>
        <v>0.54999999999745341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11664.430000000242</v>
      </c>
      <c r="D644" s="2">
        <f>'PR-RAS'!E650</f>
        <v>339908.39999999956</v>
      </c>
      <c r="E644" s="2">
        <v>0</v>
      </c>
      <c r="F644" s="2">
        <v>0</v>
      </c>
      <c r="G644" s="3">
        <f t="shared" si="14"/>
        <v>444622.43088999961</v>
      </c>
      <c r="H644" s="3">
        <f t="shared" si="15"/>
        <v>0.82999999979983841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121361.64</v>
      </c>
      <c r="D647" s="2">
        <f>'PR-RAS'!E654</f>
        <v>168041.79</v>
      </c>
      <c r="E647" s="2">
        <v>0</v>
      </c>
      <c r="F647" s="2">
        <v>0</v>
      </c>
      <c r="G647" s="3">
        <f t="shared" si="14"/>
        <v>295509.61212000001</v>
      </c>
      <c r="H647" s="3">
        <f t="shared" si="15"/>
        <v>0.569999999992433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121361.64</v>
      </c>
      <c r="D648" s="2">
        <f>'PR-RAS'!E655</f>
        <v>168041.79</v>
      </c>
      <c r="E648" s="2">
        <v>0</v>
      </c>
      <c r="F648" s="2">
        <v>0</v>
      </c>
      <c r="G648" s="3">
        <f t="shared" si="14"/>
        <v>295967.05734000006</v>
      </c>
      <c r="H648" s="3">
        <f t="shared" si="15"/>
        <v>0.569999999992433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125</v>
      </c>
      <c r="D651" s="2">
        <f>'PR-RAS'!E658</f>
        <v>126</v>
      </c>
      <c r="E651" s="2">
        <v>0</v>
      </c>
      <c r="F651" s="2">
        <v>0</v>
      </c>
      <c r="G651" s="3">
        <f t="shared" si="14"/>
        <v>245.05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112</v>
      </c>
      <c r="D653" s="2">
        <f>'PR-RAS'!E660</f>
        <v>112</v>
      </c>
      <c r="E653" s="2">
        <v>0</v>
      </c>
      <c r="F653" s="2">
        <v>0</v>
      </c>
      <c r="G653" s="3">
        <f t="shared" si="14"/>
        <v>219.072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5010.18</v>
      </c>
      <c r="D670" s="2">
        <f>'PR-RAS'!E677</f>
        <v>0</v>
      </c>
      <c r="E670" s="2">
        <v>0</v>
      </c>
      <c r="F670" s="2">
        <v>0</v>
      </c>
      <c r="G670" s="3">
        <f t="shared" si="14"/>
        <v>3351.8104200000002</v>
      </c>
      <c r="H670" s="3">
        <f t="shared" si="15"/>
        <v>0.18000000000029104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3206662.44</v>
      </c>
      <c r="D676" s="2">
        <f>'PR-RAS'!E683</f>
        <v>3555112.85</v>
      </c>
      <c r="E676" s="2">
        <v>0</v>
      </c>
      <c r="F676" s="2">
        <v>0</v>
      </c>
      <c r="G676" s="3">
        <f t="shared" si="14"/>
        <v>6963899.494500001</v>
      </c>
      <c r="H676" s="3">
        <f t="shared" si="15"/>
        <v>0.58999999985098839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1065</v>
      </c>
      <c r="D678" s="2">
        <f>'PR-RAS'!E685</f>
        <v>1119.5</v>
      </c>
      <c r="E678" s="2">
        <v>0</v>
      </c>
      <c r="F678" s="2">
        <v>0</v>
      </c>
      <c r="G678" s="3">
        <f t="shared" si="14"/>
        <v>2236.808</v>
      </c>
      <c r="H678" s="3">
        <f t="shared" si="15"/>
        <v>0.5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78186.42</v>
      </c>
      <c r="D695" s="2">
        <f>'PR-RAS'!E702</f>
        <v>55564.55</v>
      </c>
      <c r="E695" s="2">
        <v>0</v>
      </c>
      <c r="F695" s="2">
        <v>0</v>
      </c>
      <c r="G695" s="3">
        <f t="shared" si="14"/>
        <v>131384.97088000001</v>
      </c>
      <c r="H695" s="3">
        <f t="shared" si="15"/>
        <v>0.86999999999534339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4414.3999999999996</v>
      </c>
      <c r="E726" s="2">
        <v>0</v>
      </c>
      <c r="F726" s="2">
        <v>0</v>
      </c>
      <c r="G726" s="3">
        <f t="shared" si="14"/>
        <v>8641.1879999999983</v>
      </c>
      <c r="H726" s="3">
        <f t="shared" si="15"/>
        <v>0.47999999999956344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45168.52</v>
      </c>
      <c r="D727" s="2">
        <f>'PR-RAS'!E734</f>
        <v>42497.61</v>
      </c>
      <c r="E727" s="2">
        <v>0</v>
      </c>
      <c r="F727" s="2">
        <v>0</v>
      </c>
      <c r="G727" s="3">
        <f t="shared" si="14"/>
        <v>94498.875239999994</v>
      </c>
      <c r="H727" s="3">
        <f t="shared" si="15"/>
        <v>0.87000000000261934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7563.51</v>
      </c>
      <c r="D729" s="2">
        <f>'PR-RAS'!E736</f>
        <v>4840.34</v>
      </c>
      <c r="E729" s="2">
        <v>0</v>
      </c>
      <c r="F729" s="2">
        <v>0</v>
      </c>
      <c r="G729" s="3">
        <f t="shared" si="14"/>
        <v>12553.770320000001</v>
      </c>
      <c r="H729" s="3">
        <f t="shared" si="15"/>
        <v>0.82999999999992724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265.04000000000002</v>
      </c>
      <c r="D731" s="2">
        <f>'PR-RAS'!E738</f>
        <v>0</v>
      </c>
      <c r="E731" s="2">
        <v>0</v>
      </c>
      <c r="F731" s="2">
        <v>0</v>
      </c>
      <c r="G731" s="3">
        <f t="shared" si="14"/>
        <v>193.47920000000002</v>
      </c>
      <c r="H731" s="3">
        <f t="shared" si="15"/>
        <v>4.0000000000020464E-2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4997799.0199999996</v>
      </c>
      <c r="D1011" s="7">
        <f>BILANCA!E6</f>
        <v>5145250.37</v>
      </c>
      <c r="E1011" s="7">
        <v>0</v>
      </c>
      <c r="F1011" s="7">
        <v>0</v>
      </c>
      <c r="G1011" s="8">
        <f t="shared" ref="G1011:G1306" si="38">B1011/1000*C1011+B1011/500*D1011</f>
        <v>15288.299760000002</v>
      </c>
      <c r="H1011" s="8">
        <f t="shared" si="35"/>
        <v>0.38999999966472387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4959454.34</v>
      </c>
      <c r="D1012" s="2">
        <f>BILANCA!E7</f>
        <v>4721877.03</v>
      </c>
      <c r="E1012" s="2">
        <v>0</v>
      </c>
      <c r="F1012" s="2">
        <v>0</v>
      </c>
      <c r="G1012" s="3">
        <f t="shared" si="38"/>
        <v>28806.416800000003</v>
      </c>
      <c r="H1012" s="3">
        <f t="shared" si="35"/>
        <v>0.37000000011175871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4959454.34</v>
      </c>
      <c r="D1017" s="2">
        <f>BILANCA!E12</f>
        <v>4721877.03</v>
      </c>
      <c r="E1017" s="2">
        <v>0</v>
      </c>
      <c r="F1017" s="2">
        <v>0</v>
      </c>
      <c r="G1017" s="3">
        <f t="shared" si="38"/>
        <v>100822.45879999999</v>
      </c>
      <c r="H1017" s="3">
        <f t="shared" si="35"/>
        <v>0.37000000011175871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4865954.7699999996</v>
      </c>
      <c r="D1018" s="2">
        <f>BILANCA!E13</f>
        <v>4632735.5599999996</v>
      </c>
      <c r="E1018" s="2">
        <v>0</v>
      </c>
      <c r="F1018" s="2">
        <v>0</v>
      </c>
      <c r="G1018" s="3">
        <f t="shared" si="38"/>
        <v>113051.40711999999</v>
      </c>
      <c r="H1018" s="3">
        <f t="shared" si="35"/>
        <v>0.67000000085681677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7978761.9699999997</v>
      </c>
      <c r="D1020" s="2">
        <f>BILANCA!E15</f>
        <v>7978761.9699999997</v>
      </c>
      <c r="E1020" s="2">
        <v>0</v>
      </c>
      <c r="F1020" s="2">
        <v>0</v>
      </c>
      <c r="G1020" s="3">
        <f t="shared" si="38"/>
        <v>239362.8591</v>
      </c>
      <c r="H1020" s="3">
        <f t="shared" si="35"/>
        <v>6.0000000521540642E-2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50023.64</v>
      </c>
      <c r="D1021" s="2">
        <f>BILANCA!E16</f>
        <v>50023.64</v>
      </c>
      <c r="E1021" s="2">
        <v>0</v>
      </c>
      <c r="F1021" s="2">
        <v>0</v>
      </c>
      <c r="G1021" s="3">
        <f t="shared" si="38"/>
        <v>1650.7801199999999</v>
      </c>
      <c r="H1021" s="3">
        <f t="shared" si="35"/>
        <v>0.72000000000116415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1262543.25</v>
      </c>
      <c r="D1022" s="2">
        <f>BILANCA!E17</f>
        <v>1262543.25</v>
      </c>
      <c r="E1022" s="2">
        <v>0</v>
      </c>
      <c r="F1022" s="2">
        <v>0</v>
      </c>
      <c r="G1022" s="3">
        <f t="shared" si="38"/>
        <v>45451.557000000001</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4425374.09</v>
      </c>
      <c r="D1023" s="2">
        <f>BILANCA!E18</f>
        <v>4658593.3</v>
      </c>
      <c r="E1023" s="2">
        <v>0</v>
      </c>
      <c r="F1023" s="2">
        <v>0</v>
      </c>
      <c r="G1023" s="3">
        <f t="shared" si="38"/>
        <v>178653.28896999999</v>
      </c>
      <c r="H1023" s="3">
        <f t="shared" si="35"/>
        <v>0.38999999966472387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85090.20000000007</v>
      </c>
      <c r="D1024" s="2">
        <f>BILANCA!E19</f>
        <v>80080.19</v>
      </c>
      <c r="E1024" s="2">
        <v>0</v>
      </c>
      <c r="F1024" s="2">
        <v>0</v>
      </c>
      <c r="G1024" s="3">
        <f t="shared" si="38"/>
        <v>3433.5081200000013</v>
      </c>
      <c r="H1024" s="3">
        <f t="shared" si="35"/>
        <v>0.3900000000721775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284077.31</v>
      </c>
      <c r="D1025" s="2">
        <f>BILANCA!E20</f>
        <v>294027.49</v>
      </c>
      <c r="E1025" s="2">
        <v>0</v>
      </c>
      <c r="F1025" s="2">
        <v>0</v>
      </c>
      <c r="G1025" s="3">
        <f t="shared" si="38"/>
        <v>13081.984349999999</v>
      </c>
      <c r="H1025" s="3">
        <f t="shared" si="35"/>
        <v>0.79999999998835847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9311.76</v>
      </c>
      <c r="D1026" s="2">
        <f>BILANCA!E21</f>
        <v>9516.76</v>
      </c>
      <c r="E1026" s="2">
        <v>0</v>
      </c>
      <c r="F1026" s="2">
        <v>0</v>
      </c>
      <c r="G1026" s="3">
        <f t="shared" si="38"/>
        <v>453.52447999999998</v>
      </c>
      <c r="H1026" s="3">
        <f t="shared" si="35"/>
        <v>0.47999999999956344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30842.75</v>
      </c>
      <c r="D1027" s="2">
        <f>BILANCA!E22</f>
        <v>41309.599999999999</v>
      </c>
      <c r="E1027" s="2">
        <v>0</v>
      </c>
      <c r="F1027" s="2">
        <v>0</v>
      </c>
      <c r="G1027" s="3">
        <f t="shared" si="38"/>
        <v>1928.8531499999999</v>
      </c>
      <c r="H1027" s="3">
        <f t="shared" si="35"/>
        <v>0.65000000000145519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12685.7</v>
      </c>
      <c r="D1028" s="2">
        <f>BILANCA!E23</f>
        <v>12685.7</v>
      </c>
      <c r="E1028" s="2">
        <v>0</v>
      </c>
      <c r="F1028" s="2">
        <v>0</v>
      </c>
      <c r="G1028" s="3">
        <f t="shared" si="38"/>
        <v>685.02780000000007</v>
      </c>
      <c r="H1028" s="3">
        <f t="shared" si="35"/>
        <v>0.59999999999854481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8323.81</v>
      </c>
      <c r="D1029" s="2">
        <f>BILANCA!E24</f>
        <v>8323.81</v>
      </c>
      <c r="E1029" s="2">
        <v>0</v>
      </c>
      <c r="F1029" s="2">
        <v>0</v>
      </c>
      <c r="G1029" s="3">
        <f t="shared" si="38"/>
        <v>474.45717000000002</v>
      </c>
      <c r="H1029" s="3">
        <f t="shared" si="35"/>
        <v>0.38000000000101863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1321.68</v>
      </c>
      <c r="D1030" s="2">
        <f>BILANCA!E25</f>
        <v>1321.68</v>
      </c>
      <c r="E1030" s="2">
        <v>0</v>
      </c>
      <c r="F1030" s="2">
        <v>0</v>
      </c>
      <c r="G1030" s="3">
        <f t="shared" si="38"/>
        <v>79.30080000000001</v>
      </c>
      <c r="H1030" s="3">
        <f t="shared" si="35"/>
        <v>0.63999999999987267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196695.56</v>
      </c>
      <c r="D1031" s="2">
        <f>BILANCA!E26</f>
        <v>202646.06</v>
      </c>
      <c r="E1031" s="2">
        <v>0</v>
      </c>
      <c r="F1031" s="2">
        <v>0</v>
      </c>
      <c r="G1031" s="3">
        <f t="shared" si="38"/>
        <v>12641.74128</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458168.37</v>
      </c>
      <c r="D1033" s="2">
        <f>BILANCA!E28</f>
        <v>489750.91</v>
      </c>
      <c r="E1033" s="2">
        <v>0</v>
      </c>
      <c r="F1033" s="2">
        <v>0</v>
      </c>
      <c r="G1033" s="3">
        <f t="shared" si="38"/>
        <v>33066.414369999999</v>
      </c>
      <c r="H1033" s="3">
        <f t="shared" si="35"/>
        <v>0.46000000002095476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3467.3</v>
      </c>
      <c r="D1034" s="2">
        <f>BILANCA!E29</f>
        <v>3010.0699999999997</v>
      </c>
      <c r="E1034" s="2">
        <v>0</v>
      </c>
      <c r="F1034" s="2">
        <v>0</v>
      </c>
      <c r="G1034" s="3">
        <f t="shared" si="38"/>
        <v>227.69855999999999</v>
      </c>
      <c r="H1034" s="3">
        <f t="shared" si="35"/>
        <v>0.36999999999989086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3657.81</v>
      </c>
      <c r="D1035" s="2">
        <f>BILANCA!E30</f>
        <v>3657.81</v>
      </c>
      <c r="E1035" s="2">
        <v>0</v>
      </c>
      <c r="F1035" s="2">
        <v>0</v>
      </c>
      <c r="G1035" s="3">
        <f t="shared" si="38"/>
        <v>274.33575000000002</v>
      </c>
      <c r="H1035" s="3">
        <f t="shared" si="35"/>
        <v>0.38000000000010914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190.51</v>
      </c>
      <c r="D1039" s="2">
        <f>BILANCA!E34</f>
        <v>647.74</v>
      </c>
      <c r="E1039" s="2">
        <v>0</v>
      </c>
      <c r="F1039" s="2">
        <v>0</v>
      </c>
      <c r="G1039" s="3">
        <f t="shared" si="38"/>
        <v>43.093710000000009</v>
      </c>
      <c r="H1039" s="3">
        <f t="shared" si="35"/>
        <v>0.75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4942.07</v>
      </c>
      <c r="D1040" s="2">
        <f>BILANCA!E35</f>
        <v>4787.0400000000009</v>
      </c>
      <c r="E1040" s="2">
        <v>0</v>
      </c>
      <c r="F1040" s="2">
        <v>0</v>
      </c>
      <c r="G1040" s="3">
        <f t="shared" si="38"/>
        <v>435.48450000000003</v>
      </c>
      <c r="H1040" s="3">
        <f t="shared" si="35"/>
        <v>0.11000000000058208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47770.28</v>
      </c>
      <c r="D1041" s="2">
        <f>BILANCA!E36</f>
        <v>49418.73</v>
      </c>
      <c r="E1041" s="2">
        <v>0</v>
      </c>
      <c r="F1041" s="2">
        <v>0</v>
      </c>
      <c r="G1041" s="3">
        <f t="shared" si="38"/>
        <v>4544.8399399999998</v>
      </c>
      <c r="H1041" s="3">
        <f t="shared" si="35"/>
        <v>0.54999999999563443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42828.21</v>
      </c>
      <c r="D1045" s="2">
        <f>BILANCA!E40</f>
        <v>44631.69</v>
      </c>
      <c r="E1045" s="2">
        <v>0</v>
      </c>
      <c r="F1045" s="2">
        <v>0</v>
      </c>
      <c r="G1045" s="3">
        <f t="shared" si="38"/>
        <v>4623.2056500000008</v>
      </c>
      <c r="H1045" s="3">
        <f t="shared" si="35"/>
        <v>0.51999999999679858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1264.17</v>
      </c>
      <c r="E1050" s="2">
        <v>0</v>
      </c>
      <c r="F1050" s="2">
        <v>0</v>
      </c>
      <c r="G1050" s="3">
        <f t="shared" si="38"/>
        <v>101.1336</v>
      </c>
      <c r="H1050" s="3">
        <f t="shared" si="35"/>
        <v>0.17000000000007276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1640</v>
      </c>
      <c r="E1052" s="2">
        <v>0</v>
      </c>
      <c r="F1052" s="2">
        <v>0</v>
      </c>
      <c r="G1052" s="3">
        <f t="shared" si="38"/>
        <v>137.76000000000002</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375.83</v>
      </c>
      <c r="E1055" s="2">
        <v>0</v>
      </c>
      <c r="F1055" s="2">
        <v>0</v>
      </c>
      <c r="G1055" s="3">
        <f t="shared" si="38"/>
        <v>33.8247</v>
      </c>
      <c r="H1055" s="3">
        <f t="shared" si="35"/>
        <v>0.17000000000001592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94894.39</v>
      </c>
      <c r="D1059" s="2">
        <f>BILANCA!E54</f>
        <v>97430.18</v>
      </c>
      <c r="E1059" s="2">
        <v>0</v>
      </c>
      <c r="F1059" s="2">
        <v>0</v>
      </c>
      <c r="G1059" s="3">
        <f t="shared" si="38"/>
        <v>14197.982749999999</v>
      </c>
      <c r="H1059" s="3">
        <f t="shared" si="35"/>
        <v>0.569999999992433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94894.39</v>
      </c>
      <c r="D1060" s="2">
        <f>BILANCA!E55</f>
        <v>97430.18</v>
      </c>
      <c r="E1060" s="2">
        <v>0</v>
      </c>
      <c r="F1060" s="2">
        <v>0</v>
      </c>
      <c r="G1060" s="3">
        <f t="shared" si="38"/>
        <v>14487.737499999999</v>
      </c>
      <c r="H1060" s="3">
        <f t="shared" si="35"/>
        <v>0.569999999992433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38344.68</v>
      </c>
      <c r="D1074" s="2">
        <f>BILANCA!E69</f>
        <v>423373.33999999997</v>
      </c>
      <c r="E1074" s="2">
        <v>0</v>
      </c>
      <c r="F1074" s="2">
        <v>0</v>
      </c>
      <c r="G1074" s="3">
        <f t="shared" si="38"/>
        <v>56645.847040000001</v>
      </c>
      <c r="H1074" s="3">
        <f t="shared" si="35"/>
        <v>0.65999999996711267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2899.12</v>
      </c>
      <c r="D1087" s="2">
        <f>BILANCA!E82</f>
        <v>4759.78</v>
      </c>
      <c r="E1087" s="2">
        <v>0</v>
      </c>
      <c r="F1087" s="2">
        <v>0</v>
      </c>
      <c r="G1087" s="3">
        <f t="shared" si="38"/>
        <v>956.23835999999983</v>
      </c>
      <c r="H1087" s="3">
        <f t="shared" si="35"/>
        <v>0.34000000000014552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2899.12</v>
      </c>
      <c r="D1092" s="2">
        <f>BILANCA!E87</f>
        <v>4759.78</v>
      </c>
      <c r="E1092" s="2">
        <v>0</v>
      </c>
      <c r="F1092" s="2">
        <v>0</v>
      </c>
      <c r="G1092" s="3">
        <f t="shared" si="38"/>
        <v>1018.33176</v>
      </c>
      <c r="H1092" s="3">
        <f t="shared" si="35"/>
        <v>0.34000000000014552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35445.56</v>
      </c>
      <c r="D1152" s="2">
        <f>BILANCA!E147</f>
        <v>418613.55999999994</v>
      </c>
      <c r="E1152" s="2">
        <v>0</v>
      </c>
      <c r="F1152" s="2">
        <v>0</v>
      </c>
      <c r="G1152" s="3">
        <f t="shared" si="38"/>
        <v>123919.52055999998</v>
      </c>
      <c r="H1152" s="3">
        <f t="shared" si="41"/>
        <v>0.88000000006286427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329287.94999999995</v>
      </c>
      <c r="E1155" s="2">
        <v>0</v>
      </c>
      <c r="F1155" s="2">
        <v>0</v>
      </c>
      <c r="G1155" s="3">
        <f t="shared" si="38"/>
        <v>95493.505499999985</v>
      </c>
      <c r="H1155" s="3">
        <f t="shared" si="41"/>
        <v>5.0000000046566129E-2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293473.91999999998</v>
      </c>
      <c r="E1161" s="2">
        <v>0</v>
      </c>
      <c r="F1161" s="2">
        <v>0</v>
      </c>
      <c r="G1161" s="3">
        <f t="shared" si="38"/>
        <v>88629.123839999986</v>
      </c>
      <c r="H1161" s="3">
        <f t="shared" si="41"/>
        <v>8.0000000016298145E-2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35814.03</v>
      </c>
      <c r="E1163" s="2">
        <v>0</v>
      </c>
      <c r="F1163" s="2">
        <v>0</v>
      </c>
      <c r="G1163" s="3">
        <f t="shared" si="38"/>
        <v>10959.09318</v>
      </c>
      <c r="H1163" s="3">
        <f t="shared" si="41"/>
        <v>2.9999999998835847E-2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1902.35</v>
      </c>
      <c r="D1166" s="2">
        <f>BILANCA!E161</f>
        <v>1810.54</v>
      </c>
      <c r="E1166" s="2">
        <v>0</v>
      </c>
      <c r="F1166" s="2">
        <v>0</v>
      </c>
      <c r="G1166" s="3">
        <f t="shared" si="38"/>
        <v>861.65508</v>
      </c>
      <c r="H1166" s="3">
        <f t="shared" si="41"/>
        <v>0.80999999999994543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33543.21</v>
      </c>
      <c r="D1167" s="2">
        <f>BILANCA!E162</f>
        <v>87515.07</v>
      </c>
      <c r="E1167" s="2">
        <v>0</v>
      </c>
      <c r="F1167" s="2">
        <v>0</v>
      </c>
      <c r="G1167" s="3">
        <f t="shared" si="38"/>
        <v>32746.015950000005</v>
      </c>
      <c r="H1167" s="3">
        <f t="shared" si="41"/>
        <v>0.2800000000061118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4997799.0199999996</v>
      </c>
      <c r="D1180" s="2">
        <f>BILANCA!E176</f>
        <v>5145250.37</v>
      </c>
      <c r="E1180" s="2">
        <v>0</v>
      </c>
      <c r="F1180" s="2">
        <v>0</v>
      </c>
      <c r="G1180" s="3">
        <f t="shared" si="38"/>
        <v>2599010.9592000004</v>
      </c>
      <c r="H1180" s="3">
        <f t="shared" si="41"/>
        <v>0.38999999966472387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48106.759999999995</v>
      </c>
      <c r="D1181" s="2">
        <f>BILANCA!E177</f>
        <v>432183.25</v>
      </c>
      <c r="E1181" s="2">
        <v>0</v>
      </c>
      <c r="F1181" s="2">
        <v>0</v>
      </c>
      <c r="G1181" s="3">
        <f t="shared" si="38"/>
        <v>156032.92746000004</v>
      </c>
      <c r="H1181" s="3">
        <f t="shared" si="41"/>
        <v>0.49000000000523869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44306.759999999995</v>
      </c>
      <c r="D1182" s="2">
        <f>BILANCA!E178</f>
        <v>337411.07</v>
      </c>
      <c r="E1182" s="2">
        <v>0</v>
      </c>
      <c r="F1182" s="2">
        <v>0</v>
      </c>
      <c r="G1182" s="3">
        <f t="shared" si="38"/>
        <v>123690.17079999999</v>
      </c>
      <c r="H1182" s="3">
        <f t="shared" si="41"/>
        <v>0.31000000001222361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2359.23</v>
      </c>
      <c r="D1183" s="2">
        <f>BILANCA!E179</f>
        <v>301045.81</v>
      </c>
      <c r="E1183" s="2">
        <v>0</v>
      </c>
      <c r="F1183" s="2">
        <v>0</v>
      </c>
      <c r="G1183" s="3">
        <f t="shared" si="38"/>
        <v>104569.99704999999</v>
      </c>
      <c r="H1183" s="3">
        <f t="shared" si="41"/>
        <v>0.4200000000023465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26670.86</v>
      </c>
      <c r="D1184" s="2">
        <f>BILANCA!E180</f>
        <v>36347</v>
      </c>
      <c r="E1184" s="2">
        <v>0</v>
      </c>
      <c r="F1184" s="2">
        <v>0</v>
      </c>
      <c r="G1184" s="3">
        <f t="shared" si="38"/>
        <v>17289.485639999999</v>
      </c>
      <c r="H1184" s="3">
        <f t="shared" si="41"/>
        <v>0.13999999999941792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9.9600000000000009</v>
      </c>
      <c r="D1185" s="2">
        <f>BILANCA!E181</f>
        <v>18.260000000000002</v>
      </c>
      <c r="E1185" s="2">
        <v>0</v>
      </c>
      <c r="F1185" s="2">
        <v>0</v>
      </c>
      <c r="G1185" s="3">
        <f t="shared" si="38"/>
        <v>8.1340000000000003</v>
      </c>
      <c r="H1185" s="3">
        <f t="shared" si="41"/>
        <v>0.30000000000000071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9.9600000000000009</v>
      </c>
      <c r="D1188" s="2">
        <f>BILANCA!E184</f>
        <v>18.260000000000002</v>
      </c>
      <c r="E1188" s="2">
        <v>0</v>
      </c>
      <c r="F1188" s="2">
        <v>0</v>
      </c>
      <c r="G1188" s="3">
        <f t="shared" si="38"/>
        <v>8.2734400000000008</v>
      </c>
      <c r="H1188" s="3">
        <f t="shared" si="41"/>
        <v>0.30000000000000071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15266.71</v>
      </c>
      <c r="D1200" s="2">
        <f>BILANCA!E196</f>
        <v>0</v>
      </c>
      <c r="E1200" s="2">
        <v>0</v>
      </c>
      <c r="F1200" s="2">
        <v>0</v>
      </c>
      <c r="G1200" s="3">
        <f t="shared" si="38"/>
        <v>2900.6749</v>
      </c>
      <c r="H1200" s="3">
        <f t="shared" si="41"/>
        <v>0.29000000000087311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3800</v>
      </c>
      <c r="D1201" s="2">
        <f>BILANCA!E197</f>
        <v>150.75</v>
      </c>
      <c r="E1201" s="2">
        <v>0</v>
      </c>
      <c r="F1201" s="2">
        <v>0</v>
      </c>
      <c r="G1201" s="3">
        <f t="shared" si="38"/>
        <v>783.38650000000007</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3800</v>
      </c>
      <c r="D1203" s="2">
        <f>BILANCA!E199</f>
        <v>150.75</v>
      </c>
      <c r="E1203" s="2">
        <v>0</v>
      </c>
      <c r="F1203" s="2">
        <v>0</v>
      </c>
      <c r="G1203" s="3">
        <f t="shared" si="44"/>
        <v>791.58949999999993</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94621.43</v>
      </c>
      <c r="E1251" s="2">
        <v>0</v>
      </c>
      <c r="F1251" s="2">
        <v>0</v>
      </c>
      <c r="G1251" s="3">
        <f>B1251/1000*C1251+B1251/500*D1251</f>
        <v>45607.529259999996</v>
      </c>
      <c r="H1251" s="3">
        <f>ABS(C1251-ROUND(C1251,0))+ABS(D1251-ROUND(D1251,0))</f>
        <v>0.42999999999301508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4949692.26</v>
      </c>
      <c r="D1255" s="2">
        <f>BILANCA!E251</f>
        <v>4713067.12</v>
      </c>
      <c r="E1255" s="2">
        <v>0</v>
      </c>
      <c r="F1255" s="2">
        <v>0</v>
      </c>
      <c r="G1255" s="3">
        <f t="shared" si="38"/>
        <v>3522077.4924999997</v>
      </c>
      <c r="H1255" s="3">
        <f t="shared" si="41"/>
        <v>0.37999999988824129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4959454.34</v>
      </c>
      <c r="D1256" s="2">
        <f>BILANCA!E252</f>
        <v>4721877.03</v>
      </c>
      <c r="E1256" s="2">
        <v>0</v>
      </c>
      <c r="F1256" s="2">
        <v>0</v>
      </c>
      <c r="G1256" s="3">
        <f t="shared" si="38"/>
        <v>3543189.2664000001</v>
      </c>
      <c r="H1256" s="3">
        <f t="shared" si="41"/>
        <v>0.37000000011175871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4959454.34</v>
      </c>
      <c r="D1257" s="2">
        <f>BILANCA!E253</f>
        <v>4721877.03</v>
      </c>
      <c r="E1257" s="2">
        <v>0</v>
      </c>
      <c r="F1257" s="2">
        <v>0</v>
      </c>
      <c r="G1257" s="3">
        <f t="shared" si="38"/>
        <v>3557592.4748</v>
      </c>
      <c r="H1257" s="3">
        <f t="shared" si="41"/>
        <v>0.37000000011175871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-11664.43</v>
      </c>
      <c r="D1259" s="2">
        <f>BILANCA!E255</f>
        <v>-339908.4</v>
      </c>
      <c r="E1259" s="2">
        <v>0</v>
      </c>
      <c r="F1259" s="2">
        <v>0</v>
      </c>
      <c r="G1259" s="3">
        <f t="shared" si="38"/>
        <v>-172178.82627000002</v>
      </c>
      <c r="H1259" s="3">
        <f t="shared" si="41"/>
        <v>0.8300000000235741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11664.43</v>
      </c>
      <c r="D1264" s="2">
        <f>BILANCA!E260</f>
        <v>339908.4</v>
      </c>
      <c r="E1264" s="2">
        <v>0</v>
      </c>
      <c r="F1264" s="2">
        <v>0</v>
      </c>
      <c r="G1264" s="3">
        <f t="shared" si="38"/>
        <v>175636.23242000001</v>
      </c>
      <c r="H1264" s="3">
        <f t="shared" si="41"/>
        <v>0.8300000000235741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3935.64</v>
      </c>
      <c r="D1265" s="2">
        <f>BILANCA!E261</f>
        <v>334491.65000000002</v>
      </c>
      <c r="E1265" s="2">
        <v>0</v>
      </c>
      <c r="F1265" s="2">
        <v>0</v>
      </c>
      <c r="G1265" s="3">
        <f t="shared" si="38"/>
        <v>171594.3297</v>
      </c>
      <c r="H1265" s="3">
        <f t="shared" si="41"/>
        <v>0.70999999997684426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7728.79</v>
      </c>
      <c r="D1266" s="2">
        <f>BILANCA!E262</f>
        <v>5416.75</v>
      </c>
      <c r="E1266" s="2">
        <v>0</v>
      </c>
      <c r="F1266" s="2">
        <v>0</v>
      </c>
      <c r="G1266" s="3">
        <f t="shared" si="38"/>
        <v>4751.9462400000002</v>
      </c>
      <c r="H1266" s="3">
        <f t="shared" si="41"/>
        <v>0.46000000000003638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1902.35</v>
      </c>
      <c r="D1278" s="2">
        <f>BILANCA!E274</f>
        <v>331098.48999999993</v>
      </c>
      <c r="E1278" s="2">
        <v>0</v>
      </c>
      <c r="F1278" s="2">
        <v>0</v>
      </c>
      <c r="G1278" s="3">
        <f t="shared" si="38"/>
        <v>177978.62043999997</v>
      </c>
      <c r="H1278" s="3">
        <f t="shared" si="41"/>
        <v>0.83999999993238816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329287.94999999995</v>
      </c>
      <c r="E1281" s="2">
        <v>0</v>
      </c>
      <c r="F1281" s="2">
        <v>0</v>
      </c>
      <c r="G1281" s="3">
        <f t="shared" si="48"/>
        <v>178474.06889999998</v>
      </c>
      <c r="H1281" s="3">
        <f t="shared" si="49"/>
        <v>5.0000000046566129E-2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293473.91999999998</v>
      </c>
      <c r="E1287" s="2">
        <v>0</v>
      </c>
      <c r="F1287" s="2">
        <v>0</v>
      </c>
      <c r="G1287" s="3">
        <f t="shared" si="48"/>
        <v>162584.55168</v>
      </c>
      <c r="H1287" s="3">
        <f t="shared" si="49"/>
        <v>8.0000000016298145E-2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35814.03</v>
      </c>
      <c r="E1289" s="2">
        <v>0</v>
      </c>
      <c r="F1289" s="2">
        <v>0</v>
      </c>
      <c r="G1289" s="3">
        <f t="shared" si="48"/>
        <v>19984.228740000002</v>
      </c>
      <c r="H1289" s="3">
        <f t="shared" si="49"/>
        <v>2.9999999998835847E-2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1902.35</v>
      </c>
      <c r="D1292" s="2">
        <f>BILANCA!E288</f>
        <v>1810.54</v>
      </c>
      <c r="E1292" s="2">
        <v>0</v>
      </c>
      <c r="F1292" s="2">
        <v>0</v>
      </c>
      <c r="G1292" s="3">
        <f t="shared" si="48"/>
        <v>1557.6072599999998</v>
      </c>
      <c r="H1292" s="3">
        <f t="shared" si="49"/>
        <v>0.80999999999994543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115026</v>
      </c>
      <c r="E1301" s="2">
        <v>0</v>
      </c>
      <c r="F1301" s="2">
        <v>0</v>
      </c>
      <c r="G1301" s="3">
        <f t="shared" si="38"/>
        <v>66945.131999999998</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115026</v>
      </c>
      <c r="E1302" s="2">
        <v>0</v>
      </c>
      <c r="F1302" s="2">
        <v>0</v>
      </c>
      <c r="G1302" s="3">
        <f t="shared" si="38"/>
        <v>67175.183999999994</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34</v>
      </c>
      <c r="D1305" s="2">
        <f>BILANCA!E302</f>
        <v>625.87</v>
      </c>
      <c r="E1305" s="2">
        <v>0</v>
      </c>
      <c r="F1305" s="2">
        <v>0</v>
      </c>
      <c r="G1305" s="3">
        <f t="shared" si="38"/>
        <v>379.29329999999993</v>
      </c>
      <c r="H1305" s="3">
        <f t="shared" si="41"/>
        <v>0.12999999999999545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35411.56</v>
      </c>
      <c r="D1306" s="2">
        <f>BILANCA!E303</f>
        <v>417987.69</v>
      </c>
      <c r="E1306" s="2">
        <v>0</v>
      </c>
      <c r="F1306" s="2">
        <v>0</v>
      </c>
      <c r="G1306" s="3">
        <f t="shared" si="38"/>
        <v>257930.53423999998</v>
      </c>
      <c r="H1306" s="3">
        <f t="shared" si="41"/>
        <v>0.75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2899.12</v>
      </c>
      <c r="D1311" s="2">
        <f>BILANCA!E308</f>
        <v>4759.78</v>
      </c>
      <c r="E1311" s="2">
        <v>0</v>
      </c>
      <c r="F1311" s="2">
        <v>0</v>
      </c>
      <c r="G1311" s="3">
        <f t="shared" si="52"/>
        <v>3738.0226799999996</v>
      </c>
      <c r="H1311" s="3">
        <f t="shared" si="41"/>
        <v>0.34000000000014552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33543.21</v>
      </c>
      <c r="D1338" s="2">
        <f>BILANCA!E335</f>
        <v>87515.07</v>
      </c>
      <c r="E1338" s="2">
        <v>0</v>
      </c>
      <c r="F1338" s="2">
        <v>0</v>
      </c>
      <c r="G1338" s="3">
        <f t="shared" si="52"/>
        <v>68412.058800000013</v>
      </c>
      <c r="H1338" s="3">
        <f t="shared" si="41"/>
        <v>0.2800000000061118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165.55</v>
      </c>
      <c r="E1339" s="2">
        <v>0</v>
      </c>
      <c r="F1339" s="2">
        <v>0</v>
      </c>
      <c r="G1339" s="3">
        <f t="shared" si="52"/>
        <v>108.93190000000001</v>
      </c>
      <c r="H1339" s="3">
        <f t="shared" si="41"/>
        <v>0.44999999999998863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44306.76</v>
      </c>
      <c r="D1340" s="2">
        <f>BILANCA!E337</f>
        <v>337245.52</v>
      </c>
      <c r="E1340" s="2">
        <v>0</v>
      </c>
      <c r="F1340" s="2">
        <v>0</v>
      </c>
      <c r="G1340" s="3">
        <f t="shared" si="52"/>
        <v>237203.274</v>
      </c>
      <c r="H1340" s="3">
        <f t="shared" si="41"/>
        <v>0.71999999997933628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3800</v>
      </c>
      <c r="D1342" s="2">
        <f>BILANCA!E339</f>
        <v>150.75</v>
      </c>
      <c r="E1342" s="2">
        <v>0</v>
      </c>
      <c r="F1342" s="2">
        <v>0</v>
      </c>
      <c r="G1342" s="3">
        <f t="shared" si="52"/>
        <v>1361.6980000000001</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92020.800000000003</v>
      </c>
      <c r="E1374" s="2">
        <v>0</v>
      </c>
      <c r="F1374" s="2">
        <v>0</v>
      </c>
      <c r="G1374" s="3">
        <f t="shared" si="59"/>
        <v>66991.142399999997</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2600.63</v>
      </c>
      <c r="E1383" s="2">
        <v>0</v>
      </c>
      <c r="F1383" s="2">
        <v>0</v>
      </c>
      <c r="G1383" s="3">
        <f t="shared" si="59"/>
        <v>1940.06998</v>
      </c>
      <c r="H1383" s="3">
        <f t="shared" si="60"/>
        <v>0.36999999999989086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41059.949999999997</v>
      </c>
      <c r="E1384" s="2">
        <v>0</v>
      </c>
      <c r="F1384" s="2">
        <v>0</v>
      </c>
      <c r="G1384" s="3">
        <f t="shared" si="59"/>
        <v>30712.842599999996</v>
      </c>
      <c r="H1384" s="3">
        <f t="shared" si="60"/>
        <v>5.0000000002910383E-2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115026</v>
      </c>
      <c r="E1400" s="14">
        <v>0</v>
      </c>
      <c r="F1400" s="14">
        <v>0</v>
      </c>
      <c r="G1400" s="15">
        <f t="shared" si="52"/>
        <v>89720.28</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3669623.09</v>
      </c>
      <c r="D1510" s="2">
        <f>'RAS-funkcijski'!E114</f>
        <v>4322956.7300000004</v>
      </c>
      <c r="E1510" s="2">
        <v>0</v>
      </c>
      <c r="F1510" s="2">
        <v>0</v>
      </c>
      <c r="G1510" s="3">
        <f t="shared" si="52"/>
        <v>1354709.0205000001</v>
      </c>
      <c r="H1510" s="3">
        <f t="shared" si="63"/>
        <v>0.35999999940395355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3669623.09</v>
      </c>
      <c r="D1514" s="2">
        <f>'RAS-funkcijski'!E118</f>
        <v>4322956.7300000004</v>
      </c>
      <c r="E1514" s="2">
        <v>0</v>
      </c>
      <c r="F1514" s="2">
        <v>0</v>
      </c>
      <c r="G1514" s="3">
        <f t="shared" si="52"/>
        <v>1403971.1667000002</v>
      </c>
      <c r="H1514" s="3">
        <f t="shared" si="63"/>
        <v>0.35999999940395355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3669623.09</v>
      </c>
      <c r="D1516" s="2">
        <f>'RAS-funkcijski'!E120</f>
        <v>4322956.7300000004</v>
      </c>
      <c r="E1516" s="2">
        <v>0</v>
      </c>
      <c r="F1516" s="2">
        <v>0</v>
      </c>
      <c r="G1516" s="3">
        <f t="shared" si="52"/>
        <v>1428602.2398000001</v>
      </c>
      <c r="H1516" s="3">
        <f t="shared" si="63"/>
        <v>0.35999999940395355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3669623.09</v>
      </c>
      <c r="D1537" s="14">
        <f>'RAS-funkcijski'!E141</f>
        <v>4322956.7300000004</v>
      </c>
      <c r="E1537" s="14">
        <v>0</v>
      </c>
      <c r="F1537" s="14">
        <v>0</v>
      </c>
      <c r="G1537" s="15">
        <f t="shared" si="52"/>
        <v>1687228.5073500003</v>
      </c>
      <c r="H1537" s="15">
        <f t="shared" si="63"/>
        <v>0.35999999940395355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269112.92</v>
      </c>
      <c r="E1538" s="7">
        <v>0</v>
      </c>
      <c r="F1538" s="7">
        <v>0</v>
      </c>
      <c r="G1538" s="8">
        <f t="shared" si="52"/>
        <v>538.22583999999995</v>
      </c>
      <c r="H1538" s="8">
        <f t="shared" si="63"/>
        <v>8.0000000016298145E-2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269112.92</v>
      </c>
      <c r="E1539" s="2">
        <v>0</v>
      </c>
      <c r="F1539" s="2">
        <v>0</v>
      </c>
      <c r="G1539" s="3">
        <f t="shared" si="52"/>
        <v>1076.4516799999999</v>
      </c>
      <c r="H1539" s="3">
        <f t="shared" si="63"/>
        <v>8.0000000016298145E-2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269112.92</v>
      </c>
      <c r="E1540" s="2">
        <v>0</v>
      </c>
      <c r="F1540" s="2">
        <v>0</v>
      </c>
      <c r="G1540" s="3">
        <f t="shared" si="52"/>
        <v>1614.67752</v>
      </c>
      <c r="H1540" s="3">
        <f t="shared" si="63"/>
        <v>8.0000000016298145E-2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269112.92</v>
      </c>
      <c r="E1542" s="2">
        <v>0</v>
      </c>
      <c r="F1542" s="2">
        <v>0</v>
      </c>
      <c r="G1542" s="3">
        <f t="shared" si="52"/>
        <v>2691.1291999999999</v>
      </c>
      <c r="H1542" s="3">
        <f t="shared" si="63"/>
        <v>8.0000000016298145E-2</v>
      </c>
      <c r="I1542" s="11">
        <f t="shared" si="64"/>
        <v>215.29033604386041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48106.76</v>
      </c>
      <c r="D1582" s="7"/>
      <c r="E1582" s="7">
        <v>0</v>
      </c>
      <c r="F1582" s="7">
        <v>0</v>
      </c>
      <c r="G1582" s="8">
        <f t="shared" ref="G1582:G1686" si="70">B1582/1000*C1582</f>
        <v>48.106760000000001</v>
      </c>
      <c r="H1582" s="8">
        <f t="shared" ref="H1582:H1686" si="71">ABS(C1582-ROUND(C1582,0))</f>
        <v>0.23999999999796273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4528050.709999999</v>
      </c>
      <c r="D1583" s="2">
        <v>0</v>
      </c>
      <c r="E1583" s="2">
        <v>0</v>
      </c>
      <c r="F1583" s="2">
        <v>0</v>
      </c>
      <c r="G1583" s="3">
        <f t="shared" si="70"/>
        <v>9056.1014199999991</v>
      </c>
      <c r="H1583" s="3">
        <f t="shared" si="71"/>
        <v>0.29000000096857548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8017.35</v>
      </c>
      <c r="D1584" s="2">
        <v>0</v>
      </c>
      <c r="E1584" s="2">
        <v>0</v>
      </c>
      <c r="F1584" s="2">
        <v>0</v>
      </c>
      <c r="G1584" s="3">
        <f t="shared" si="70"/>
        <v>24.052050000000001</v>
      </c>
      <c r="H1584" s="3">
        <f t="shared" si="71"/>
        <v>0.3500000000003638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4301140.7999999989</v>
      </c>
      <c r="D1585" s="2">
        <v>0</v>
      </c>
      <c r="E1585" s="2">
        <v>0</v>
      </c>
      <c r="F1585" s="2">
        <v>0</v>
      </c>
      <c r="G1585" s="3">
        <f t="shared" si="70"/>
        <v>17204.563199999997</v>
      </c>
      <c r="H1585" s="3">
        <f t="shared" si="71"/>
        <v>0.20000000111758709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3877134.79</v>
      </c>
      <c r="D1586" s="2">
        <v>0</v>
      </c>
      <c r="E1586" s="2">
        <v>0</v>
      </c>
      <c r="F1586" s="2">
        <v>0</v>
      </c>
      <c r="G1586" s="3">
        <f t="shared" si="70"/>
        <v>19385.67395</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421115.06</v>
      </c>
      <c r="D1587" s="2">
        <v>0</v>
      </c>
      <c r="E1587" s="2">
        <v>0</v>
      </c>
      <c r="F1587" s="2">
        <v>0</v>
      </c>
      <c r="G1587" s="3">
        <f t="shared" si="70"/>
        <v>2526.6903600000001</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179.1</v>
      </c>
      <c r="D1588" s="2">
        <v>0</v>
      </c>
      <c r="E1588" s="2">
        <v>0</v>
      </c>
      <c r="F1588" s="2">
        <v>0</v>
      </c>
      <c r="G1588" s="3">
        <f t="shared" si="70"/>
        <v>1.2537</v>
      </c>
      <c r="H1588" s="3">
        <f t="shared" si="71"/>
        <v>9.9999999999994316E-2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2711.85</v>
      </c>
      <c r="D1592" s="2">
        <v>0</v>
      </c>
      <c r="E1592" s="2">
        <v>0</v>
      </c>
      <c r="F1592" s="2">
        <v>0</v>
      </c>
      <c r="G1592" s="3">
        <f t="shared" si="70"/>
        <v>29.830349999999996</v>
      </c>
      <c r="H1592" s="3">
        <f t="shared" si="71"/>
        <v>0.15000000000009095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31535.61</v>
      </c>
      <c r="D1594" s="2">
        <v>0</v>
      </c>
      <c r="E1594" s="2">
        <v>0</v>
      </c>
      <c r="F1594" s="2">
        <v>0</v>
      </c>
      <c r="G1594" s="3">
        <f t="shared" si="70"/>
        <v>409.96292999999997</v>
      </c>
      <c r="H1594" s="3">
        <f t="shared" si="71"/>
        <v>0.38999999999941792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187356.95</v>
      </c>
      <c r="D1601" s="2">
        <v>0</v>
      </c>
      <c r="E1601" s="2">
        <v>0</v>
      </c>
      <c r="F1601" s="2">
        <v>0</v>
      </c>
      <c r="G1601" s="3">
        <f>B1601/1000*C1601</f>
        <v>3747.1390000000001</v>
      </c>
      <c r="H1601" s="3">
        <f>ABS(C1601-ROUND(C1601,0))</f>
        <v>4.9999999988358468E-2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4143974.2199999997</v>
      </c>
      <c r="D1602" s="2">
        <v>0</v>
      </c>
      <c r="E1602" s="2">
        <v>0</v>
      </c>
      <c r="F1602" s="2">
        <v>0</v>
      </c>
      <c r="G1602" s="3">
        <f t="shared" si="70"/>
        <v>87023.458620000005</v>
      </c>
      <c r="H1602" s="3">
        <f t="shared" si="71"/>
        <v>0.21999999973922968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8315.84</v>
      </c>
      <c r="D1603" s="2">
        <v>0</v>
      </c>
      <c r="E1603" s="2">
        <v>0</v>
      </c>
      <c r="F1603" s="2">
        <v>0</v>
      </c>
      <c r="G1603" s="3">
        <f t="shared" si="70"/>
        <v>182.94847999999999</v>
      </c>
      <c r="H1603" s="3">
        <f t="shared" si="71"/>
        <v>0.15999999999985448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3992769.78</v>
      </c>
      <c r="D1604" s="2">
        <v>0</v>
      </c>
      <c r="E1604" s="2">
        <v>0</v>
      </c>
      <c r="F1604" s="2">
        <v>0</v>
      </c>
      <c r="G1604" s="3">
        <f t="shared" si="70"/>
        <v>91833.704939999996</v>
      </c>
      <c r="H1604" s="3">
        <f t="shared" si="71"/>
        <v>0.22000000020489097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3578448.21</v>
      </c>
      <c r="D1605" s="2">
        <v>0</v>
      </c>
      <c r="E1605" s="2">
        <v>0</v>
      </c>
      <c r="F1605" s="2">
        <v>0</v>
      </c>
      <c r="G1605" s="3">
        <f t="shared" si="70"/>
        <v>85882.757039999997</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411438.92</v>
      </c>
      <c r="D1606" s="2">
        <v>0</v>
      </c>
      <c r="E1606" s="2">
        <v>0</v>
      </c>
      <c r="F1606" s="2">
        <v>0</v>
      </c>
      <c r="G1606" s="3">
        <f t="shared" si="70"/>
        <v>10285.973</v>
      </c>
      <c r="H1606" s="3">
        <f t="shared" si="71"/>
        <v>8.0000000016298145E-2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170.8</v>
      </c>
      <c r="D1607" s="2">
        <v>0</v>
      </c>
      <c r="E1607" s="2">
        <v>0</v>
      </c>
      <c r="F1607" s="2">
        <v>0</v>
      </c>
      <c r="G1607" s="3">
        <f t="shared" si="70"/>
        <v>4.4408000000000003</v>
      </c>
      <c r="H1607" s="3">
        <f t="shared" si="71"/>
        <v>0.19999999999998863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2711.85</v>
      </c>
      <c r="D1611" s="2">
        <v>0</v>
      </c>
      <c r="E1611" s="2">
        <v>0</v>
      </c>
      <c r="F1611" s="2">
        <v>0</v>
      </c>
      <c r="G1611" s="3">
        <f t="shared" si="70"/>
        <v>81.355499999999992</v>
      </c>
      <c r="H1611" s="3">
        <f t="shared" si="71"/>
        <v>0.15000000000009095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35184.86</v>
      </c>
      <c r="D1613" s="2">
        <v>0</v>
      </c>
      <c r="E1613" s="2">
        <v>0</v>
      </c>
      <c r="F1613" s="2">
        <v>0</v>
      </c>
      <c r="G1613" s="3">
        <f t="shared" si="70"/>
        <v>1125.91552</v>
      </c>
      <c r="H1613" s="3">
        <f t="shared" si="71"/>
        <v>0.13999999999941792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107703.74</v>
      </c>
      <c r="D1620" s="2">
        <v>0</v>
      </c>
      <c r="E1620" s="2">
        <v>0</v>
      </c>
      <c r="F1620" s="2">
        <v>0</v>
      </c>
      <c r="G1620" s="3">
        <f>B1620/1000*C1620</f>
        <v>4200.4458599999998</v>
      </c>
      <c r="H1620" s="3">
        <f>ABS(C1620-ROUND(C1620,0))</f>
        <v>0.25999999999476131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432183.24999999907</v>
      </c>
      <c r="D1621" s="2">
        <v>0</v>
      </c>
      <c r="E1621" s="2">
        <v>0</v>
      </c>
      <c r="F1621" s="2">
        <v>0</v>
      </c>
      <c r="G1621" s="3">
        <f t="shared" si="70"/>
        <v>17287.329999999962</v>
      </c>
      <c r="H1621" s="3">
        <f t="shared" si="71"/>
        <v>0.24999999906867743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165.55</v>
      </c>
      <c r="D1622" s="2">
        <v>0</v>
      </c>
      <c r="E1622" s="2">
        <v>0</v>
      </c>
      <c r="F1622" s="2">
        <v>0</v>
      </c>
      <c r="G1622" s="3">
        <f t="shared" si="70"/>
        <v>6.7875500000000004</v>
      </c>
      <c r="H1622" s="3">
        <f t="shared" si="71"/>
        <v>0.44999999999998863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165.55</v>
      </c>
      <c r="D1628" s="2">
        <v>0</v>
      </c>
      <c r="E1628" s="2">
        <v>0</v>
      </c>
      <c r="F1628" s="2">
        <v>0</v>
      </c>
      <c r="G1628" s="3">
        <f t="shared" si="70"/>
        <v>7.7808500000000009</v>
      </c>
      <c r="H1628" s="3">
        <f t="shared" si="71"/>
        <v>0.44999999999998863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165.55</v>
      </c>
      <c r="D1634" s="2">
        <v>0</v>
      </c>
      <c r="E1634" s="2">
        <v>0</v>
      </c>
      <c r="F1634" s="2">
        <v>0</v>
      </c>
      <c r="G1634" s="3">
        <f t="shared" si="70"/>
        <v>8.7741500000000006</v>
      </c>
      <c r="H1634" s="3">
        <f t="shared" si="71"/>
        <v>0.44999999999998863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165.55</v>
      </c>
      <c r="D1636" s="2">
        <v>0</v>
      </c>
      <c r="E1636" s="2">
        <v>0</v>
      </c>
      <c r="F1636" s="2">
        <v>0</v>
      </c>
      <c r="G1636" s="3">
        <f t="shared" si="70"/>
        <v>9.1052499999999998</v>
      </c>
      <c r="H1636" s="3">
        <f t="shared" si="71"/>
        <v>0.44999999999998863</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432017.7</v>
      </c>
      <c r="D1681" s="2">
        <v>0</v>
      </c>
      <c r="E1681" s="2">
        <v>0</v>
      </c>
      <c r="F1681" s="2">
        <v>0</v>
      </c>
      <c r="G1681" s="3">
        <f t="shared" si="70"/>
        <v>43201.770000000004</v>
      </c>
      <c r="H1681" s="3">
        <f t="shared" si="7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337245.52</v>
      </c>
      <c r="D1683" s="2">
        <v>0</v>
      </c>
      <c r="E1683" s="2">
        <v>0</v>
      </c>
      <c r="F1683" s="2">
        <v>0</v>
      </c>
      <c r="G1683" s="3">
        <f t="shared" si="70"/>
        <v>34399.043039999997</v>
      </c>
      <c r="H1683" s="3">
        <f t="shared" si="71"/>
        <v>0.47999999998137355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150.75</v>
      </c>
      <c r="D1684" s="2">
        <v>0</v>
      </c>
      <c r="E1684" s="2">
        <v>0</v>
      </c>
      <c r="F1684" s="2">
        <v>0</v>
      </c>
      <c r="G1684" s="3">
        <f t="shared" si="70"/>
        <v>15.527249999999999</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94621.43</v>
      </c>
      <c r="D1686" s="14">
        <v>0</v>
      </c>
      <c r="E1686" s="14">
        <v>0</v>
      </c>
      <c r="F1686" s="14">
        <v>0</v>
      </c>
      <c r="G1686" s="15">
        <f t="shared" si="70"/>
        <v>9935.250149999998</v>
      </c>
      <c r="H1686" s="15">
        <f t="shared" si="71"/>
        <v>0.42999999999301508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19870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3662598.83</v>
      </c>
      <c r="I17" s="275">
        <f>'PR-RAS'!E6</f>
        <v>4035772.71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3641591.0800000005</v>
      </c>
      <c r="I18" s="275">
        <f>'PR-RAS'!E152</f>
        <v>4291421.1199999992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11664.430000000242</v>
      </c>
      <c r="I20" s="275">
        <f>'PR-RAS'!E650</f>
        <v>339908.39999999956</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4959454.34</v>
      </c>
      <c r="I22" s="275">
        <f>BILANCA!E7</f>
        <v>4721877.03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38344.68</v>
      </c>
      <c r="I23" s="275">
        <f>BILANCA!E69</f>
        <v>423373.33999999997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48106.759999999995</v>
      </c>
      <c r="I24" s="275">
        <f>BILANCA!E177</f>
        <v>432183.25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4949692.26</v>
      </c>
      <c r="I25" s="275">
        <f>BILANCA!E251</f>
        <v>4713067.12</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3669623.09</v>
      </c>
      <c r="I30" s="275">
        <f>'RAS-funkcijski'!E114</f>
        <v>4322956.7300000004</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3669623.09</v>
      </c>
      <c r="I31" s="275">
        <f>'RAS-funkcijski'!E141</f>
        <v>4322956.7300000004</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269112.92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48106.76</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432183.24999999907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165.55</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432017.7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4" zoomScaleNormal="100" workbookViewId="0">
      <selection activeCell="I310" sqref="I31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3662598.83</v>
      </c>
      <c r="E6" s="60">
        <f>E7+E43+E49+E82+E106+E125+E134+E140</f>
        <v>4035772.71</v>
      </c>
      <c r="F6" s="45">
        <f t="shared" ref="F6:F132" si="0">IF(D6&lt;&gt;0,IF(E6/D6&gt;=100,"&gt;&gt;100",E6/D6*100),"-")</f>
        <v>110.1887729811785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3322732.18</v>
      </c>
      <c r="E49" s="60">
        <f>E50+E53+E58+E61+E64+E68+E71+E74+E77</f>
        <v>3643792.5</v>
      </c>
      <c r="F49" s="45">
        <f t="shared" si="0"/>
        <v>109.66253981986596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5010.18</v>
      </c>
      <c r="E61" s="60">
        <f t="shared" si="10"/>
        <v>0</v>
      </c>
      <c r="F61" s="45">
        <f t="shared" si="0"/>
        <v>0</v>
      </c>
    </row>
    <row r="62" spans="1:6" ht="12.75" customHeight="1" x14ac:dyDescent="0.2">
      <c r="A62" s="63">
        <v>6341</v>
      </c>
      <c r="B62" s="65" t="s">
        <v>127</v>
      </c>
      <c r="C62" s="247" t="s">
        <v>128</v>
      </c>
      <c r="D62" s="194">
        <v>5010.18</v>
      </c>
      <c r="E62" s="194">
        <v>0</v>
      </c>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3207727.44</v>
      </c>
      <c r="E68" s="60">
        <f t="shared" si="11"/>
        <v>3556232.35</v>
      </c>
      <c r="F68" s="45">
        <f t="shared" si="0"/>
        <v>110.86454246873294</v>
      </c>
    </row>
    <row r="69" spans="1:6" ht="12.75" customHeight="1" x14ac:dyDescent="0.2">
      <c r="A69" s="63" t="s">
        <v>141</v>
      </c>
      <c r="B69" s="64" t="s">
        <v>142</v>
      </c>
      <c r="C69" s="247" t="s">
        <v>141</v>
      </c>
      <c r="D69" s="194">
        <v>3206662.44</v>
      </c>
      <c r="E69" s="194">
        <v>3555112.85</v>
      </c>
      <c r="F69" s="45">
        <f t="shared" si="0"/>
        <v>110.86645122521846</v>
      </c>
    </row>
    <row r="70" spans="1:6" ht="24" x14ac:dyDescent="0.2">
      <c r="A70" s="63" t="s">
        <v>143</v>
      </c>
      <c r="B70" s="64" t="s">
        <v>144</v>
      </c>
      <c r="C70" s="247" t="s">
        <v>143</v>
      </c>
      <c r="D70" s="194">
        <v>1065</v>
      </c>
      <c r="E70" s="194">
        <v>1119.5</v>
      </c>
      <c r="F70" s="45">
        <f t="shared" si="0"/>
        <v>105.11737089201878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78186.42</v>
      </c>
      <c r="E74" s="60">
        <f t="shared" si="13"/>
        <v>55564.55</v>
      </c>
      <c r="F74" s="45">
        <f t="shared" si="0"/>
        <v>71.066753024374322</v>
      </c>
    </row>
    <row r="75" spans="1:6" ht="12.75" customHeight="1" x14ac:dyDescent="0.2">
      <c r="A75" s="63" t="s">
        <v>153</v>
      </c>
      <c r="B75" s="65" t="s">
        <v>154</v>
      </c>
      <c r="C75" s="247" t="s">
        <v>153</v>
      </c>
      <c r="D75" s="194">
        <v>78186.42</v>
      </c>
      <c r="E75" s="194">
        <v>55564.55</v>
      </c>
      <c r="F75" s="45">
        <f t="shared" si="0"/>
        <v>71.066753024374322</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31808.14</v>
      </c>
      <c r="E77" s="60">
        <f t="shared" si="14"/>
        <v>31995.599999999999</v>
      </c>
      <c r="F77" s="45">
        <f t="shared" si="0"/>
        <v>100.58934599759684</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31808.14</v>
      </c>
      <c r="E80" s="194">
        <v>31995.599999999999</v>
      </c>
      <c r="F80" s="45">
        <f t="shared" si="0"/>
        <v>100.58934599759684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2692.5</v>
      </c>
      <c r="E106" s="60">
        <f>E107+E112+E120+E124</f>
        <v>2076.5</v>
      </c>
      <c r="F106" s="45">
        <f t="shared" si="0"/>
        <v>77.121634168987924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2692.5</v>
      </c>
      <c r="E112" s="60">
        <f t="shared" si="20"/>
        <v>2076.5</v>
      </c>
      <c r="F112" s="45">
        <f t="shared" si="0"/>
        <v>77.121634168987924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2692.5</v>
      </c>
      <c r="E117" s="194">
        <v>2076.5</v>
      </c>
      <c r="F117" s="45">
        <f t="shared" si="0"/>
        <v>77.121634168987924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36768.54</v>
      </c>
      <c r="E125" s="60">
        <f t="shared" si="22"/>
        <v>50598.53</v>
      </c>
      <c r="F125" s="45">
        <f t="shared" si="0"/>
        <v>137.6136501476534</v>
      </c>
    </row>
    <row r="126" spans="1:6" ht="12.75" customHeight="1" x14ac:dyDescent="0.2">
      <c r="A126" s="63">
        <v>661</v>
      </c>
      <c r="B126" s="65" t="s">
        <v>255</v>
      </c>
      <c r="C126" s="247" t="s">
        <v>256</v>
      </c>
      <c r="D126" s="60">
        <f t="shared" ref="D126:E126" si="23">SUM(D127:D128)</f>
        <v>29518.54</v>
      </c>
      <c r="E126" s="60">
        <f t="shared" si="23"/>
        <v>44656.93</v>
      </c>
      <c r="F126" s="45">
        <f t="shared" si="0"/>
        <v>151.28434536396446</v>
      </c>
    </row>
    <row r="127" spans="1:6" ht="12.75" customHeight="1" x14ac:dyDescent="0.2">
      <c r="A127" s="63">
        <v>6614</v>
      </c>
      <c r="B127" s="65" t="s">
        <v>257</v>
      </c>
      <c r="C127" s="247" t="s">
        <v>258</v>
      </c>
      <c r="D127" s="194">
        <v>2131.5</v>
      </c>
      <c r="E127" s="194">
        <v>7871.56</v>
      </c>
      <c r="F127" s="45">
        <f t="shared" si="0"/>
        <v>369.29673938540935</v>
      </c>
    </row>
    <row r="128" spans="1:6" ht="12.75" customHeight="1" x14ac:dyDescent="0.2">
      <c r="A128" s="63">
        <v>6615</v>
      </c>
      <c r="B128" s="65" t="s">
        <v>259</v>
      </c>
      <c r="C128" s="247" t="s">
        <v>260</v>
      </c>
      <c r="D128" s="194">
        <v>27387.040000000001</v>
      </c>
      <c r="E128" s="194">
        <v>36785.370000000003</v>
      </c>
      <c r="F128" s="45">
        <f t="shared" si="0"/>
        <v>134.31670600400773</v>
      </c>
    </row>
    <row r="129" spans="1:6" ht="36" x14ac:dyDescent="0.2">
      <c r="A129" s="63">
        <v>663</v>
      </c>
      <c r="B129" s="182" t="s">
        <v>261</v>
      </c>
      <c r="C129" s="247" t="s">
        <v>262</v>
      </c>
      <c r="D129" s="60">
        <f t="shared" ref="D129:E129" si="24">SUM(D130:D133)</f>
        <v>7250</v>
      </c>
      <c r="E129" s="60">
        <f t="shared" si="24"/>
        <v>5941.6</v>
      </c>
      <c r="F129" s="45">
        <f t="shared" si="0"/>
        <v>81.953103448275868</v>
      </c>
    </row>
    <row r="130" spans="1:6" ht="12.75" customHeight="1" x14ac:dyDescent="0.2">
      <c r="A130" s="63">
        <v>6631</v>
      </c>
      <c r="B130" s="65" t="s">
        <v>263</v>
      </c>
      <c r="C130" s="247" t="s">
        <v>264</v>
      </c>
      <c r="D130" s="194">
        <v>7250</v>
      </c>
      <c r="E130" s="194">
        <v>5941.6</v>
      </c>
      <c r="F130" s="45">
        <f t="shared" si="0"/>
        <v>81.953103448275868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300405.61</v>
      </c>
      <c r="E134" s="60">
        <f t="shared" si="25"/>
        <v>339305.18</v>
      </c>
      <c r="F134" s="45">
        <f t="shared" ref="F134:F229" si="26">IF(D134&lt;&gt;0,IF(E134/D134&gt;=100,"&gt;&gt;100",E134/D134*100),"-")</f>
        <v>112.94901583229422</v>
      </c>
    </row>
    <row r="135" spans="1:6" ht="24" x14ac:dyDescent="0.2">
      <c r="A135" s="63">
        <v>671</v>
      </c>
      <c r="B135" s="182" t="s">
        <v>273</v>
      </c>
      <c r="C135" s="247" t="s">
        <v>274</v>
      </c>
      <c r="D135" s="60">
        <f t="shared" ref="D135:E135" si="27">SUM(D136:D138)</f>
        <v>300405.61</v>
      </c>
      <c r="E135" s="60">
        <f t="shared" si="27"/>
        <v>339305.18</v>
      </c>
      <c r="F135" s="45">
        <f t="shared" si="26"/>
        <v>112.94901583229422</v>
      </c>
    </row>
    <row r="136" spans="1:6" ht="12.75" customHeight="1" x14ac:dyDescent="0.2">
      <c r="A136" s="63">
        <v>6711</v>
      </c>
      <c r="B136" s="65" t="s">
        <v>275</v>
      </c>
      <c r="C136" s="247" t="s">
        <v>276</v>
      </c>
      <c r="D136" s="194">
        <v>281167.39</v>
      </c>
      <c r="E136" s="194">
        <v>310505.82</v>
      </c>
      <c r="F136" s="45">
        <f t="shared" si="26"/>
        <v>110.43450664744586</v>
      </c>
    </row>
    <row r="137" spans="1:6" ht="24" x14ac:dyDescent="0.2">
      <c r="A137" s="63">
        <v>6712</v>
      </c>
      <c r="B137" s="182" t="s">
        <v>277</v>
      </c>
      <c r="C137" s="247" t="s">
        <v>278</v>
      </c>
      <c r="D137" s="194">
        <v>19238.22</v>
      </c>
      <c r="E137" s="194">
        <v>28799.360000000001</v>
      </c>
      <c r="F137" s="45">
        <f t="shared" si="26"/>
        <v>149.69867274623118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3641591.0800000005</v>
      </c>
      <c r="E152" s="60">
        <f>E153+E164+E202+E221+E230+E262+E273</f>
        <v>4291421.1199999992</v>
      </c>
      <c r="F152" s="45">
        <f t="shared" si="26"/>
        <v>117.84467354308212</v>
      </c>
    </row>
    <row r="153" spans="1:6" ht="12.75" customHeight="1" x14ac:dyDescent="0.2">
      <c r="A153" s="63">
        <v>31</v>
      </c>
      <c r="B153" s="64" t="s">
        <v>308</v>
      </c>
      <c r="C153" s="247" t="s">
        <v>3</v>
      </c>
      <c r="D153" s="60">
        <f t="shared" ref="D153:E153" si="30">D154+D159+D160</f>
        <v>3257621.24</v>
      </c>
      <c r="E153" s="60">
        <f t="shared" si="30"/>
        <v>3866983.51</v>
      </c>
      <c r="F153" s="45">
        <f t="shared" si="26"/>
        <v>118.7057433969825</v>
      </c>
    </row>
    <row r="154" spans="1:6" ht="12.75" customHeight="1" x14ac:dyDescent="0.2">
      <c r="A154" s="63">
        <v>311</v>
      </c>
      <c r="B154" s="64" t="s">
        <v>309</v>
      </c>
      <c r="C154" s="247" t="s">
        <v>310</v>
      </c>
      <c r="D154" s="60">
        <f t="shared" ref="D154:E154" si="31">SUM(D155:D158)</f>
        <v>2695653.16</v>
      </c>
      <c r="E154" s="60">
        <f t="shared" si="31"/>
        <v>3199108.3</v>
      </c>
      <c r="F154" s="45">
        <f t="shared" si="26"/>
        <v>118.67655481315704</v>
      </c>
    </row>
    <row r="155" spans="1:6" ht="12.75" customHeight="1" x14ac:dyDescent="0.2">
      <c r="A155" s="63">
        <v>3111</v>
      </c>
      <c r="B155" s="64" t="s">
        <v>311</v>
      </c>
      <c r="C155" s="247" t="s">
        <v>312</v>
      </c>
      <c r="D155" s="194">
        <v>2529465.89</v>
      </c>
      <c r="E155" s="194">
        <v>2990181.83</v>
      </c>
      <c r="F155" s="45">
        <f t="shared" si="26"/>
        <v>118.21396136715646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164836.56</v>
      </c>
      <c r="E157" s="194">
        <v>207795.51</v>
      </c>
      <c r="F157" s="45">
        <f t="shared" si="26"/>
        <v>126.06154241510501</v>
      </c>
    </row>
    <row r="158" spans="1:6" ht="12.75" customHeight="1" x14ac:dyDescent="0.2">
      <c r="A158" s="63">
        <v>3114</v>
      </c>
      <c r="B158" s="65" t="s">
        <v>317</v>
      </c>
      <c r="C158" s="247" t="s">
        <v>318</v>
      </c>
      <c r="D158" s="194">
        <v>1350.71</v>
      </c>
      <c r="E158" s="194">
        <v>1130.96</v>
      </c>
      <c r="F158" s="45">
        <f t="shared" si="26"/>
        <v>83.730778627536623</v>
      </c>
    </row>
    <row r="159" spans="1:6" ht="12.75" customHeight="1" x14ac:dyDescent="0.2">
      <c r="A159" s="63">
        <v>312</v>
      </c>
      <c r="B159" s="65" t="s">
        <v>319</v>
      </c>
      <c r="C159" s="247" t="s">
        <v>320</v>
      </c>
      <c r="D159" s="194">
        <v>120555.35</v>
      </c>
      <c r="E159" s="194">
        <v>139691.49</v>
      </c>
      <c r="F159" s="45">
        <f t="shared" si="26"/>
        <v>115.87332291764736</v>
      </c>
    </row>
    <row r="160" spans="1:6" ht="12.75" customHeight="1" x14ac:dyDescent="0.2">
      <c r="A160" s="63">
        <v>313</v>
      </c>
      <c r="B160" s="65" t="s">
        <v>321</v>
      </c>
      <c r="C160" s="247" t="s">
        <v>322</v>
      </c>
      <c r="D160" s="60">
        <f t="shared" ref="D160:E160" si="32">SUM(D161:D163)</f>
        <v>441412.73</v>
      </c>
      <c r="E160" s="60">
        <f t="shared" si="32"/>
        <v>528183.72</v>
      </c>
      <c r="F160" s="45">
        <f t="shared" si="26"/>
        <v>119.65756402177163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441412.73</v>
      </c>
      <c r="E162" s="194">
        <v>528183.72</v>
      </c>
      <c r="F162" s="45">
        <f t="shared" si="26"/>
        <v>119.65756402177163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381025.41</v>
      </c>
      <c r="E164" s="60">
        <f>E165+E170+E178+E188+E189+E194</f>
        <v>421536.69999999995</v>
      </c>
      <c r="F164" s="45">
        <f t="shared" si="26"/>
        <v>110.63217542368106</v>
      </c>
    </row>
    <row r="165" spans="1:6" ht="12.75" customHeight="1" x14ac:dyDescent="0.2">
      <c r="A165" s="63">
        <v>321</v>
      </c>
      <c r="B165" s="64" t="s">
        <v>331</v>
      </c>
      <c r="C165" s="247" t="s">
        <v>332</v>
      </c>
      <c r="D165" s="60">
        <f t="shared" ref="D165:E165" si="33">SUM(D166:D169)</f>
        <v>78711.64</v>
      </c>
      <c r="E165" s="60">
        <f t="shared" si="33"/>
        <v>116449.43</v>
      </c>
      <c r="F165" s="45">
        <f t="shared" si="26"/>
        <v>147.94435740380965</v>
      </c>
    </row>
    <row r="166" spans="1:6" ht="12.75" customHeight="1" x14ac:dyDescent="0.2">
      <c r="A166" s="63">
        <v>3211</v>
      </c>
      <c r="B166" s="64" t="s">
        <v>333</v>
      </c>
      <c r="C166" s="247" t="s">
        <v>334</v>
      </c>
      <c r="D166" s="194">
        <v>27194.12</v>
      </c>
      <c r="E166" s="194">
        <v>45308.32</v>
      </c>
      <c r="F166" s="45">
        <f t="shared" si="26"/>
        <v>166.61072320045659</v>
      </c>
    </row>
    <row r="167" spans="1:6" ht="12.75" customHeight="1" x14ac:dyDescent="0.2">
      <c r="A167" s="63">
        <v>3212</v>
      </c>
      <c r="B167" s="64" t="s">
        <v>335</v>
      </c>
      <c r="C167" s="247" t="s">
        <v>336</v>
      </c>
      <c r="D167" s="194">
        <v>45168.52</v>
      </c>
      <c r="E167" s="194">
        <v>42497.61</v>
      </c>
      <c r="F167" s="45">
        <f t="shared" si="26"/>
        <v>94.086788763501673</v>
      </c>
    </row>
    <row r="168" spans="1:6" ht="12.75" customHeight="1" x14ac:dyDescent="0.2">
      <c r="A168" s="63">
        <v>3213</v>
      </c>
      <c r="B168" s="64" t="s">
        <v>337</v>
      </c>
      <c r="C168" s="247" t="s">
        <v>338</v>
      </c>
      <c r="D168" s="194">
        <v>6349</v>
      </c>
      <c r="E168" s="194">
        <v>28643.5</v>
      </c>
      <c r="F168" s="45">
        <f t="shared" si="26"/>
        <v>451.14978736808951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141373.81</v>
      </c>
      <c r="E170" s="60">
        <f t="shared" si="34"/>
        <v>142838.31</v>
      </c>
      <c r="F170" s="45">
        <f t="shared" si="26"/>
        <v>101.03590615546119</v>
      </c>
    </row>
    <row r="171" spans="1:6" ht="12.75" customHeight="1" x14ac:dyDescent="0.2">
      <c r="A171" s="63">
        <v>3221</v>
      </c>
      <c r="B171" s="64" t="s">
        <v>343</v>
      </c>
      <c r="C171" s="247" t="s">
        <v>344</v>
      </c>
      <c r="D171" s="194">
        <v>24867.69</v>
      </c>
      <c r="E171" s="194">
        <v>29827.47</v>
      </c>
      <c r="F171" s="45">
        <f t="shared" si="26"/>
        <v>119.94467519902332</v>
      </c>
    </row>
    <row r="172" spans="1:6" ht="12.75" customHeight="1" x14ac:dyDescent="0.2">
      <c r="A172" s="63">
        <v>3222</v>
      </c>
      <c r="B172" s="64" t="s">
        <v>345</v>
      </c>
      <c r="C172" s="247" t="s">
        <v>346</v>
      </c>
      <c r="D172" s="194">
        <v>8156.04</v>
      </c>
      <c r="E172" s="194">
        <v>5595.62</v>
      </c>
      <c r="F172" s="45">
        <f t="shared" si="26"/>
        <v>68.607069116875337</v>
      </c>
    </row>
    <row r="173" spans="1:6" ht="12.75" customHeight="1" x14ac:dyDescent="0.2">
      <c r="A173" s="63">
        <v>3223</v>
      </c>
      <c r="B173" s="65" t="s">
        <v>347</v>
      </c>
      <c r="C173" s="247" t="s">
        <v>348</v>
      </c>
      <c r="D173" s="194">
        <v>96966.66</v>
      </c>
      <c r="E173" s="194">
        <v>99780.42</v>
      </c>
      <c r="F173" s="45">
        <f t="shared" si="26"/>
        <v>102.90178088014994</v>
      </c>
    </row>
    <row r="174" spans="1:6" ht="12.75" customHeight="1" x14ac:dyDescent="0.2">
      <c r="A174" s="63">
        <v>3224</v>
      </c>
      <c r="B174" s="65" t="s">
        <v>349</v>
      </c>
      <c r="C174" s="247" t="s">
        <v>350</v>
      </c>
      <c r="D174" s="194">
        <v>4494.95</v>
      </c>
      <c r="E174" s="194">
        <v>4483.55</v>
      </c>
      <c r="F174" s="45">
        <f t="shared" si="26"/>
        <v>99.746382050968322</v>
      </c>
    </row>
    <row r="175" spans="1:6" ht="12.75" customHeight="1" x14ac:dyDescent="0.2">
      <c r="A175" s="63">
        <v>3225</v>
      </c>
      <c r="B175" s="65" t="s">
        <v>351</v>
      </c>
      <c r="C175" s="247" t="s">
        <v>352</v>
      </c>
      <c r="D175" s="194">
        <v>5457.99</v>
      </c>
      <c r="E175" s="194">
        <v>2535.79</v>
      </c>
      <c r="F175" s="45">
        <f t="shared" si="26"/>
        <v>46.460143752553599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1430.48</v>
      </c>
      <c r="E177" s="194">
        <v>615.46</v>
      </c>
      <c r="F177" s="45">
        <f t="shared" si="26"/>
        <v>43.024718975448799</v>
      </c>
    </row>
    <row r="178" spans="1:6" ht="12.75" customHeight="1" x14ac:dyDescent="0.2">
      <c r="A178" s="63">
        <v>323</v>
      </c>
      <c r="B178" s="65" t="s">
        <v>357</v>
      </c>
      <c r="C178" s="247" t="s">
        <v>358</v>
      </c>
      <c r="D178" s="60">
        <f t="shared" ref="D178:E178" si="35">SUM(D179:D187)</f>
        <v>146329.47999999998</v>
      </c>
      <c r="E178" s="60">
        <f t="shared" si="35"/>
        <v>136414.78999999998</v>
      </c>
      <c r="F178" s="45">
        <f t="shared" si="26"/>
        <v>93.224407002608089</v>
      </c>
    </row>
    <row r="179" spans="1:6" ht="12.75" customHeight="1" x14ac:dyDescent="0.2">
      <c r="A179" s="63">
        <v>3231</v>
      </c>
      <c r="B179" s="65" t="s">
        <v>359</v>
      </c>
      <c r="C179" s="247" t="s">
        <v>360</v>
      </c>
      <c r="D179" s="194">
        <v>13843.9</v>
      </c>
      <c r="E179" s="194">
        <v>15759.86</v>
      </c>
      <c r="F179" s="45">
        <f t="shared" si="26"/>
        <v>113.83974169128641</v>
      </c>
    </row>
    <row r="180" spans="1:6" ht="12.75" customHeight="1" x14ac:dyDescent="0.2">
      <c r="A180" s="63">
        <v>3232</v>
      </c>
      <c r="B180" s="65" t="s">
        <v>361</v>
      </c>
      <c r="C180" s="247" t="s">
        <v>362</v>
      </c>
      <c r="D180" s="194">
        <v>18421.98</v>
      </c>
      <c r="E180" s="194">
        <v>14748.45</v>
      </c>
      <c r="F180" s="45">
        <f t="shared" si="26"/>
        <v>80.058983887725432</v>
      </c>
    </row>
    <row r="181" spans="1:6" ht="12.75" customHeight="1" x14ac:dyDescent="0.2">
      <c r="A181" s="63">
        <v>3233</v>
      </c>
      <c r="B181" s="65" t="s">
        <v>363</v>
      </c>
      <c r="C181" s="247" t="s">
        <v>364</v>
      </c>
      <c r="D181" s="194">
        <v>439.94</v>
      </c>
      <c r="E181" s="194">
        <v>489.94</v>
      </c>
      <c r="F181" s="45">
        <f t="shared" si="26"/>
        <v>111.36518616174934</v>
      </c>
    </row>
    <row r="182" spans="1:6" ht="12.75" customHeight="1" x14ac:dyDescent="0.2">
      <c r="A182" s="63">
        <v>3234</v>
      </c>
      <c r="B182" s="65" t="s">
        <v>365</v>
      </c>
      <c r="C182" s="247" t="s">
        <v>366</v>
      </c>
      <c r="D182" s="194">
        <v>44554.57</v>
      </c>
      <c r="E182" s="194">
        <v>47571.199999999997</v>
      </c>
      <c r="F182" s="45">
        <f t="shared" si="26"/>
        <v>106.77064103637403</v>
      </c>
    </row>
    <row r="183" spans="1:6" ht="12.75" customHeight="1" x14ac:dyDescent="0.2">
      <c r="A183" s="63">
        <v>3235</v>
      </c>
      <c r="B183" s="64" t="s">
        <v>367</v>
      </c>
      <c r="C183" s="247" t="s">
        <v>368</v>
      </c>
      <c r="D183" s="194">
        <v>12556.76</v>
      </c>
      <c r="E183" s="194">
        <v>12280.04</v>
      </c>
      <c r="F183" s="45">
        <f t="shared" si="26"/>
        <v>97.796246802519121</v>
      </c>
    </row>
    <row r="184" spans="1:6" ht="12.75" customHeight="1" x14ac:dyDescent="0.2">
      <c r="A184" s="63">
        <v>3236</v>
      </c>
      <c r="B184" s="64" t="s">
        <v>369</v>
      </c>
      <c r="C184" s="247" t="s">
        <v>370</v>
      </c>
      <c r="D184" s="194">
        <v>7563.51</v>
      </c>
      <c r="E184" s="194">
        <v>4840.34</v>
      </c>
      <c r="F184" s="45">
        <f t="shared" si="26"/>
        <v>63.995948970782081</v>
      </c>
    </row>
    <row r="185" spans="1:6" ht="12.75" customHeight="1" x14ac:dyDescent="0.2">
      <c r="A185" s="63">
        <v>3237</v>
      </c>
      <c r="B185" s="64" t="s">
        <v>371</v>
      </c>
      <c r="C185" s="247" t="s">
        <v>372</v>
      </c>
      <c r="D185" s="194">
        <v>38515.040000000001</v>
      </c>
      <c r="E185" s="194">
        <v>14800</v>
      </c>
      <c r="F185" s="45">
        <f t="shared" si="26"/>
        <v>38.426547135872113</v>
      </c>
    </row>
    <row r="186" spans="1:6" ht="12.75" customHeight="1" x14ac:dyDescent="0.2">
      <c r="A186" s="63">
        <v>3238</v>
      </c>
      <c r="B186" s="64" t="s">
        <v>373</v>
      </c>
      <c r="C186" s="247" t="s">
        <v>374</v>
      </c>
      <c r="D186" s="194">
        <v>2038.9</v>
      </c>
      <c r="E186" s="194">
        <v>2143.75</v>
      </c>
      <c r="F186" s="45">
        <f t="shared" si="26"/>
        <v>105.14247878758154</v>
      </c>
    </row>
    <row r="187" spans="1:6" ht="12.75" customHeight="1" x14ac:dyDescent="0.2">
      <c r="A187" s="63">
        <v>3239</v>
      </c>
      <c r="B187" s="64" t="s">
        <v>375</v>
      </c>
      <c r="C187" s="247" t="s">
        <v>376</v>
      </c>
      <c r="D187" s="194">
        <v>8394.8799999999992</v>
      </c>
      <c r="E187" s="194">
        <v>23781.21</v>
      </c>
      <c r="F187" s="45">
        <f t="shared" si="26"/>
        <v>283.28231017000843</v>
      </c>
    </row>
    <row r="188" spans="1:6" ht="12.75" customHeight="1" x14ac:dyDescent="0.2">
      <c r="A188" s="63">
        <v>324</v>
      </c>
      <c r="B188" s="64" t="s">
        <v>377</v>
      </c>
      <c r="C188" s="247" t="s">
        <v>378</v>
      </c>
      <c r="D188" s="194">
        <v>7079.6</v>
      </c>
      <c r="E188" s="194">
        <v>17178.759999999998</v>
      </c>
      <c r="F188" s="45">
        <f t="shared" si="26"/>
        <v>242.65156223515447</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7530.88</v>
      </c>
      <c r="E194" s="60">
        <f t="shared" si="36"/>
        <v>8655.41</v>
      </c>
      <c r="F194" s="45">
        <f t="shared" si="26"/>
        <v>114.9322522733067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3603.87</v>
      </c>
      <c r="E196" s="194">
        <v>3954.22</v>
      </c>
      <c r="F196" s="45">
        <f t="shared" si="26"/>
        <v>109.72149383856798</v>
      </c>
    </row>
    <row r="197" spans="1:6" ht="12.75" customHeight="1" x14ac:dyDescent="0.2">
      <c r="A197" s="63">
        <v>3293</v>
      </c>
      <c r="B197" s="64" t="s">
        <v>395</v>
      </c>
      <c r="C197" s="247" t="s">
        <v>396</v>
      </c>
      <c r="D197" s="194">
        <v>315.88</v>
      </c>
      <c r="E197" s="194">
        <v>171.91</v>
      </c>
      <c r="F197" s="45">
        <f t="shared" si="26"/>
        <v>54.422565531214381</v>
      </c>
    </row>
    <row r="198" spans="1:6" ht="12.75" customHeight="1" x14ac:dyDescent="0.2">
      <c r="A198" s="63">
        <v>3294</v>
      </c>
      <c r="B198" s="64" t="s">
        <v>397</v>
      </c>
      <c r="C198" s="247" t="s">
        <v>398</v>
      </c>
      <c r="D198" s="194">
        <v>505</v>
      </c>
      <c r="E198" s="194">
        <v>315</v>
      </c>
      <c r="F198" s="45">
        <f t="shared" si="26"/>
        <v>62.376237623762378</v>
      </c>
    </row>
    <row r="199" spans="1:6" ht="12.75" customHeight="1" x14ac:dyDescent="0.2">
      <c r="A199" s="63">
        <v>3295</v>
      </c>
      <c r="B199" s="64" t="s">
        <v>399</v>
      </c>
      <c r="C199" s="247" t="s">
        <v>400</v>
      </c>
      <c r="D199" s="194">
        <v>980</v>
      </c>
      <c r="E199" s="194">
        <v>582</v>
      </c>
      <c r="F199" s="45">
        <f t="shared" si="26"/>
        <v>59.387755102040821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2126.13</v>
      </c>
      <c r="E201" s="194">
        <v>3632.28</v>
      </c>
      <c r="F201" s="45">
        <f t="shared" si="26"/>
        <v>170.83997685936421</v>
      </c>
    </row>
    <row r="202" spans="1:6" ht="12.75" customHeight="1" x14ac:dyDescent="0.2">
      <c r="A202" s="63">
        <v>34</v>
      </c>
      <c r="B202" s="183" t="s">
        <v>405</v>
      </c>
      <c r="C202" s="247" t="s">
        <v>406</v>
      </c>
      <c r="D202" s="60">
        <f t="shared" ref="D202:E202" si="37">D203+D208+D216</f>
        <v>234.43</v>
      </c>
      <c r="E202" s="60">
        <f t="shared" si="37"/>
        <v>189.06</v>
      </c>
      <c r="F202" s="45">
        <f t="shared" si="26"/>
        <v>80.646674913620259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234.43</v>
      </c>
      <c r="E216" s="60">
        <f t="shared" si="40"/>
        <v>189.06</v>
      </c>
      <c r="F216" s="45">
        <f t="shared" si="26"/>
        <v>80.646674913620259</v>
      </c>
    </row>
    <row r="217" spans="1:6" ht="12.75" customHeight="1" x14ac:dyDescent="0.2">
      <c r="A217" s="63">
        <v>3431</v>
      </c>
      <c r="B217" s="182" t="s">
        <v>435</v>
      </c>
      <c r="C217" s="247" t="s">
        <v>436</v>
      </c>
      <c r="D217" s="194">
        <v>234.43</v>
      </c>
      <c r="E217" s="194">
        <v>184.72</v>
      </c>
      <c r="F217" s="45">
        <f t="shared" si="26"/>
        <v>78.795376018427675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4.34</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2710</v>
      </c>
      <c r="E273" s="60">
        <f t="shared" si="60"/>
        <v>2711.85</v>
      </c>
      <c r="F273" s="45">
        <f t="shared" ref="F273:F277" si="61">IF(D273&lt;&gt;0,IF(E273/D273&gt;=100,"&gt;&gt;100",E273/D273*100),"-")</f>
        <v>100.06826568265683</v>
      </c>
    </row>
    <row r="274" spans="1:6" ht="12.75" customHeight="1" x14ac:dyDescent="0.2">
      <c r="A274" s="63">
        <v>381</v>
      </c>
      <c r="B274" s="64" t="s">
        <v>540</v>
      </c>
      <c r="C274" s="247" t="s">
        <v>541</v>
      </c>
      <c r="D274" s="60">
        <f t="shared" ref="D274:E274" si="62">SUM(D275:D277)</f>
        <v>2710</v>
      </c>
      <c r="E274" s="60">
        <f t="shared" si="62"/>
        <v>2711.85</v>
      </c>
      <c r="F274" s="45">
        <f t="shared" si="61"/>
        <v>100.06826568265683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2710</v>
      </c>
      <c r="E276" s="194">
        <v>2711.85</v>
      </c>
      <c r="F276" s="45">
        <f t="shared" si="61"/>
        <v>100.06826568265683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3641591.0800000005</v>
      </c>
      <c r="E299" s="60">
        <f>E152-E297+E298</f>
        <v>4291421.1199999992</v>
      </c>
      <c r="F299" s="45">
        <f t="shared" si="68"/>
        <v>117.84467354308212</v>
      </c>
    </row>
    <row r="300" spans="1:6" ht="12.75" customHeight="1" x14ac:dyDescent="0.2">
      <c r="A300" s="63" t="s">
        <v>581</v>
      </c>
      <c r="B300" s="64" t="s">
        <v>592</v>
      </c>
      <c r="C300" s="247" t="s">
        <v>593</v>
      </c>
      <c r="D300" s="60">
        <f>IF(D6&gt;=D299,D6-D299,0)</f>
        <v>21007.749999999534</v>
      </c>
      <c r="E300" s="60">
        <f>IF(E6&gt;=E299,E6-E299,0)</f>
        <v>0</v>
      </c>
      <c r="F300" s="45">
        <f t="shared" si="68"/>
        <v>0</v>
      </c>
    </row>
    <row r="301" spans="1:6" ht="12.75" customHeight="1" x14ac:dyDescent="0.2">
      <c r="A301" s="63" t="s">
        <v>581</v>
      </c>
      <c r="B301" s="64" t="s">
        <v>594</v>
      </c>
      <c r="C301" s="247" t="s">
        <v>595</v>
      </c>
      <c r="D301" s="60">
        <f>IF(D299&gt;=D6,D299-D6,0)</f>
        <v>0</v>
      </c>
      <c r="E301" s="60">
        <f>IF(E299&gt;=E6,E299-E6,0)</f>
        <v>255648.40999999922</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4640.17</v>
      </c>
      <c r="E303" s="194">
        <v>52724.38</v>
      </c>
      <c r="F303" s="45">
        <f t="shared" si="68"/>
        <v>1136.2596629002817</v>
      </c>
    </row>
    <row r="304" spans="1:6" ht="12.75" customHeight="1" x14ac:dyDescent="0.2">
      <c r="A304" s="63">
        <v>96</v>
      </c>
      <c r="B304" s="220" t="s">
        <v>600</v>
      </c>
      <c r="C304" s="247" t="s">
        <v>601</v>
      </c>
      <c r="D304" s="194">
        <v>1902.35</v>
      </c>
      <c r="E304" s="194">
        <v>331098.49</v>
      </c>
      <c r="F304" s="45" t="str">
        <f t="shared" si="68"/>
        <v>&gt;&gt;100</v>
      </c>
    </row>
    <row r="305" spans="1:6" ht="12" x14ac:dyDescent="0.2">
      <c r="A305" s="63">
        <v>9661</v>
      </c>
      <c r="B305" s="220" t="s">
        <v>602</v>
      </c>
      <c r="C305" s="247" t="s">
        <v>603</v>
      </c>
      <c r="D305" s="194">
        <v>1902.35</v>
      </c>
      <c r="E305" s="194">
        <v>1810.54</v>
      </c>
      <c r="F305" s="45">
        <f t="shared" si="68"/>
        <v>95.173863905169924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28032.010000000002</v>
      </c>
      <c r="E360" s="60">
        <f t="shared" si="86"/>
        <v>31535.61</v>
      </c>
      <c r="F360" s="45">
        <f t="shared" si="72"/>
        <v>112.49856860068186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28032.010000000002</v>
      </c>
      <c r="E373" s="60">
        <f t="shared" si="90"/>
        <v>31535.61</v>
      </c>
      <c r="F373" s="45">
        <f t="shared" si="72"/>
        <v>112.49856860068186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22544.78</v>
      </c>
      <c r="E379" s="60">
        <f t="shared" si="92"/>
        <v>28247.16</v>
      </c>
      <c r="F379" s="45">
        <f t="shared" si="72"/>
        <v>125.29357128346341</v>
      </c>
    </row>
    <row r="380" spans="1:6" ht="12.75" customHeight="1" x14ac:dyDescent="0.2">
      <c r="A380" s="63">
        <v>4221</v>
      </c>
      <c r="B380" s="64" t="s">
        <v>647</v>
      </c>
      <c r="C380" s="247" t="s">
        <v>739</v>
      </c>
      <c r="D380" s="194">
        <v>5274.47</v>
      </c>
      <c r="E380" s="194">
        <v>9950.18</v>
      </c>
      <c r="F380" s="45">
        <f t="shared" si="72"/>
        <v>188.6479589418463</v>
      </c>
    </row>
    <row r="381" spans="1:6" ht="12.75" customHeight="1" x14ac:dyDescent="0.2">
      <c r="A381" s="63">
        <v>4222</v>
      </c>
      <c r="B381" s="64" t="s">
        <v>740</v>
      </c>
      <c r="C381" s="247" t="s">
        <v>741</v>
      </c>
      <c r="D381" s="194">
        <v>0</v>
      </c>
      <c r="E381" s="194">
        <v>205</v>
      </c>
      <c r="F381" s="45" t="str">
        <f t="shared" si="72"/>
        <v>-</v>
      </c>
    </row>
    <row r="382" spans="1:6" ht="12.75" customHeight="1" x14ac:dyDescent="0.2">
      <c r="A382" s="63">
        <v>4223</v>
      </c>
      <c r="B382" s="64" t="s">
        <v>651</v>
      </c>
      <c r="C382" s="247" t="s">
        <v>742</v>
      </c>
      <c r="D382" s="194">
        <v>9013.48</v>
      </c>
      <c r="E382" s="194">
        <v>12141.48</v>
      </c>
      <c r="F382" s="45">
        <f t="shared" si="72"/>
        <v>134.70357730865325</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8256.83</v>
      </c>
      <c r="E386" s="194">
        <v>5950.5</v>
      </c>
      <c r="F386" s="45">
        <f t="shared" si="72"/>
        <v>72.067609482089381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3657.81</v>
      </c>
      <c r="E388" s="60">
        <f t="shared" si="93"/>
        <v>0</v>
      </c>
      <c r="F388" s="45">
        <f t="shared" si="72"/>
        <v>0</v>
      </c>
    </row>
    <row r="389" spans="1:6" ht="12.75" customHeight="1" x14ac:dyDescent="0.2">
      <c r="A389" s="63">
        <v>4231</v>
      </c>
      <c r="B389" s="64" t="s">
        <v>665</v>
      </c>
      <c r="C389" s="247" t="s">
        <v>750</v>
      </c>
      <c r="D389" s="194">
        <v>3657.81</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1829.42</v>
      </c>
      <c r="E393" s="60">
        <f t="shared" si="94"/>
        <v>1648.45</v>
      </c>
      <c r="F393" s="45">
        <f t="shared" si="72"/>
        <v>90.107793726973568</v>
      </c>
    </row>
    <row r="394" spans="1:6" ht="12.75" customHeight="1" x14ac:dyDescent="0.2">
      <c r="A394" s="63">
        <v>4241</v>
      </c>
      <c r="B394" s="64" t="s">
        <v>756</v>
      </c>
      <c r="C394" s="247" t="s">
        <v>757</v>
      </c>
      <c r="D394" s="194">
        <v>1829.42</v>
      </c>
      <c r="E394" s="194">
        <v>1648.45</v>
      </c>
      <c r="F394" s="45">
        <f t="shared" si="72"/>
        <v>90.107793726973568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1640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v>1640</v>
      </c>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28032.010000000002</v>
      </c>
      <c r="E418" s="60">
        <f t="shared" si="102"/>
        <v>31535.61</v>
      </c>
      <c r="F418" s="45">
        <f t="shared" si="72"/>
        <v>112.49856860068186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3662598.83</v>
      </c>
      <c r="E422" s="60">
        <f>E6+E308</f>
        <v>4035772.71</v>
      </c>
      <c r="F422" s="45">
        <f t="shared" si="72"/>
        <v>110.1887729811785</v>
      </c>
    </row>
    <row r="423" spans="1:6" ht="12.75" customHeight="1" x14ac:dyDescent="0.2">
      <c r="A423" s="63" t="s">
        <v>581</v>
      </c>
      <c r="B423" s="64" t="s">
        <v>804</v>
      </c>
      <c r="C423" s="247" t="s">
        <v>805</v>
      </c>
      <c r="D423" s="60">
        <f t="shared" ref="D423:E423" si="103">D299+D360</f>
        <v>3669623.0900000003</v>
      </c>
      <c r="E423" s="60">
        <f t="shared" si="103"/>
        <v>4322956.7299999995</v>
      </c>
      <c r="F423" s="45">
        <f t="shared" si="72"/>
        <v>117.80383499821501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7024.2600000002421</v>
      </c>
      <c r="E425" s="60">
        <f t="shared" si="105"/>
        <v>287184.01999999955</v>
      </c>
      <c r="F425" s="45">
        <f t="shared" si="72"/>
        <v>4088.4594249072452</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4640.17</v>
      </c>
      <c r="E427" s="60">
        <f t="shared" si="107"/>
        <v>52724.38</v>
      </c>
      <c r="F427" s="45">
        <f t="shared" si="72"/>
        <v>1136.2596629002817</v>
      </c>
    </row>
    <row r="428" spans="1:6" ht="24" x14ac:dyDescent="0.2">
      <c r="A428" s="249" t="s">
        <v>815</v>
      </c>
      <c r="B428" s="243" t="s">
        <v>816</v>
      </c>
      <c r="C428" s="250" t="s">
        <v>817</v>
      </c>
      <c r="D428" s="81">
        <f t="shared" ref="D428:E428" si="108">D304+D421</f>
        <v>1902.35</v>
      </c>
      <c r="E428" s="81">
        <f t="shared" si="108"/>
        <v>331098.49</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3662598.83</v>
      </c>
      <c r="E643" s="60">
        <f>E422+E430</f>
        <v>4035772.71</v>
      </c>
      <c r="F643" s="45">
        <f t="shared" si="109"/>
        <v>110.1887729811785</v>
      </c>
    </row>
    <row r="644" spans="1:6" ht="12.75" customHeight="1" x14ac:dyDescent="0.2">
      <c r="A644" s="63" t="s">
        <v>581</v>
      </c>
      <c r="B644" s="64" t="s">
        <v>1237</v>
      </c>
      <c r="C644" s="247" t="s">
        <v>1238</v>
      </c>
      <c r="D644" s="60">
        <f>D423+D535</f>
        <v>3669623.0900000003</v>
      </c>
      <c r="E644" s="60">
        <f>E423+E535</f>
        <v>4322956.7299999995</v>
      </c>
      <c r="F644" s="45">
        <f t="shared" si="109"/>
        <v>117.80383499821501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7024.2600000002421</v>
      </c>
      <c r="E646" s="60">
        <f t="shared" si="164"/>
        <v>287184.01999999955</v>
      </c>
      <c r="F646" s="45">
        <f t="shared" si="109"/>
        <v>4088.4594249072452</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4640.17</v>
      </c>
      <c r="E648" s="60">
        <f>IF(E427-E426+E642-E641&gt;=0,E427-E426+E642-E641,0)</f>
        <v>52724.38</v>
      </c>
      <c r="F648" s="45">
        <f t="shared" si="109"/>
        <v>1136.2596629002817</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11664.430000000242</v>
      </c>
      <c r="E650" s="60">
        <f t="shared" si="166"/>
        <v>339908.39999999956</v>
      </c>
      <c r="F650" s="45">
        <f t="shared" si="109"/>
        <v>2914.0592382138907</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121361.64</v>
      </c>
      <c r="E654" s="194">
        <v>168041.79</v>
      </c>
      <c r="F654" s="45">
        <f t="shared" si="167"/>
        <v>138.46367764970879</v>
      </c>
    </row>
    <row r="655" spans="1:6" ht="12.75" customHeight="1" x14ac:dyDescent="0.2">
      <c r="A655" s="63" t="s">
        <v>1258</v>
      </c>
      <c r="B655" s="64" t="s">
        <v>1259</v>
      </c>
      <c r="C655" s="247" t="s">
        <v>1258</v>
      </c>
      <c r="D655" s="194">
        <v>121361.64</v>
      </c>
      <c r="E655" s="194">
        <v>168041.79</v>
      </c>
      <c r="F655" s="45">
        <f t="shared" si="167"/>
        <v>138.46367764970879</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125</v>
      </c>
      <c r="E658" s="253">
        <v>126</v>
      </c>
      <c r="F658" s="45">
        <f t="shared" si="167"/>
        <v>100.8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112</v>
      </c>
      <c r="E660" s="253">
        <v>112</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5010.18</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3206662.44</v>
      </c>
      <c r="E683" s="192">
        <v>3555112.85</v>
      </c>
      <c r="F683" s="71">
        <f t="shared" si="167"/>
        <v>110.86645122521846</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1065</v>
      </c>
      <c r="E685" s="194">
        <v>1119.5</v>
      </c>
      <c r="F685" s="45">
        <f t="shared" si="167"/>
        <v>105.11737089201878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78186.42</v>
      </c>
      <c r="E702" s="192">
        <v>55564.55</v>
      </c>
      <c r="F702" s="71">
        <f t="shared" si="167"/>
        <v>71.066753024374322</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3090.08</v>
      </c>
      <c r="E733" s="192">
        <v>4414.3999999999996</v>
      </c>
      <c r="F733" s="71">
        <f t="shared" si="167"/>
        <v>142.85714285714283</v>
      </c>
    </row>
    <row r="734" spans="1:6" ht="12.75" customHeight="1" x14ac:dyDescent="0.2">
      <c r="A734" s="70">
        <v>32121</v>
      </c>
      <c r="B734" s="65" t="s">
        <v>1397</v>
      </c>
      <c r="C734" s="278" t="s">
        <v>1398</v>
      </c>
      <c r="D734" s="192">
        <v>45168.52</v>
      </c>
      <c r="E734" s="192">
        <v>42497.61</v>
      </c>
      <c r="F734" s="71">
        <f t="shared" si="167"/>
        <v>94.086788763501673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7563.51</v>
      </c>
      <c r="E736" s="194">
        <v>4840.34</v>
      </c>
      <c r="F736" s="45">
        <f t="shared" si="167"/>
        <v>63.995948970782081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265.04000000000002</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61" zoomScaleNormal="100" workbookViewId="0">
      <selection activeCell="I361" sqref="I3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4997799.0199999996</v>
      </c>
      <c r="E6" s="180">
        <f t="shared" si="0"/>
        <v>5145250.37</v>
      </c>
      <c r="F6" s="181">
        <f t="shared" ref="F6:F298" si="1">IF(D6&gt;0,IF(E6/D6&gt;=100,"&gt;&gt;100",E6/D6*100),"-")</f>
        <v>102.95032572158136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4959454.34</v>
      </c>
      <c r="E7" s="79">
        <f t="shared" si="2"/>
        <v>4721877.03</v>
      </c>
      <c r="F7" s="71">
        <f t="shared" si="1"/>
        <v>95.209607877950546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4959454.34</v>
      </c>
      <c r="E12" s="79">
        <f t="shared" si="3"/>
        <v>4721877.03</v>
      </c>
      <c r="F12" s="71">
        <f t="shared" si="1"/>
        <v>95.209607877950546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4865954.7699999996</v>
      </c>
      <c r="E13" s="79">
        <f t="shared" si="4"/>
        <v>4632735.5599999996</v>
      </c>
      <c r="F13" s="71">
        <f t="shared" si="1"/>
        <v>95.207123349401783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7978761.9699999997</v>
      </c>
      <c r="E15" s="192">
        <v>7978761.9699999997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50023.64</v>
      </c>
      <c r="E16" s="192">
        <v>50023.64</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1262543.25</v>
      </c>
      <c r="E17" s="192">
        <v>1262543.25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4425374.09</v>
      </c>
      <c r="E18" s="192">
        <v>4658593.3</v>
      </c>
      <c r="F18" s="71">
        <f t="shared" si="1"/>
        <v>105.27004509126144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85090.20000000007</v>
      </c>
      <c r="E19" s="79">
        <f t="shared" si="5"/>
        <v>80080.19</v>
      </c>
      <c r="F19" s="71">
        <f t="shared" si="1"/>
        <v>94.112118669364904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284077.31</v>
      </c>
      <c r="E20" s="192">
        <v>294027.49</v>
      </c>
      <c r="F20" s="71">
        <f t="shared" si="1"/>
        <v>103.50263102674408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9311.76</v>
      </c>
      <c r="E21" s="192">
        <v>9516.76</v>
      </c>
      <c r="F21" s="71">
        <f t="shared" si="1"/>
        <v>102.20151722123423</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30842.75</v>
      </c>
      <c r="E22" s="192">
        <v>41309.599999999999</v>
      </c>
      <c r="F22" s="71">
        <f t="shared" si="1"/>
        <v>133.93617624887534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12685.7</v>
      </c>
      <c r="E23" s="192">
        <v>12685.7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8323.81</v>
      </c>
      <c r="E24" s="192">
        <v>8323.81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1321.68</v>
      </c>
      <c r="E25" s="192">
        <v>1321.68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196695.56</v>
      </c>
      <c r="E26" s="192">
        <v>202646.06</v>
      </c>
      <c r="F26" s="71">
        <f t="shared" si="1"/>
        <v>103.02523351315098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458168.37</v>
      </c>
      <c r="E28" s="192">
        <v>489750.91</v>
      </c>
      <c r="F28" s="71">
        <f t="shared" si="1"/>
        <v>106.89321700666503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3467.3</v>
      </c>
      <c r="E29" s="79">
        <f t="shared" si="6"/>
        <v>3010.0699999999997</v>
      </c>
      <c r="F29" s="71">
        <f t="shared" si="1"/>
        <v>86.813082225362663</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3657.81</v>
      </c>
      <c r="E30" s="192">
        <v>3657.81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190.51</v>
      </c>
      <c r="E34" s="192">
        <v>647.74</v>
      </c>
      <c r="F34" s="71">
        <f t="shared" si="1"/>
        <v>340.00314944097425</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4942.07</v>
      </c>
      <c r="E35" s="79">
        <f t="shared" si="7"/>
        <v>4787.0400000000009</v>
      </c>
      <c r="F35" s="71">
        <f t="shared" si="1"/>
        <v>96.863055359393954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47770.28</v>
      </c>
      <c r="E36" s="192">
        <v>49418.73</v>
      </c>
      <c r="F36" s="71">
        <f t="shared" si="1"/>
        <v>103.45078571865184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42828.21</v>
      </c>
      <c r="E40" s="192">
        <v>44631.69</v>
      </c>
      <c r="F40" s="71">
        <f t="shared" si="1"/>
        <v>104.21096282100046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1264.17</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1640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375.83</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94894.39</v>
      </c>
      <c r="E54" s="192">
        <v>97430.18</v>
      </c>
      <c r="F54" s="71">
        <f t="shared" si="1"/>
        <v>102.67222330002859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94894.39</v>
      </c>
      <c r="E55" s="192">
        <v>97430.18</v>
      </c>
      <c r="F55" s="71">
        <f t="shared" si="1"/>
        <v>102.67222330002859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38344.68</v>
      </c>
      <c r="E69" s="79">
        <f>E70+E82+E88+E119+E135+E147+E165+E171</f>
        <v>423373.33999999997</v>
      </c>
      <c r="F69" s="71">
        <f t="shared" si="1"/>
        <v>1104.1253701947701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2899.12</v>
      </c>
      <c r="E82" s="79">
        <f>SUM(E83:E85)-E86+E87</f>
        <v>4759.78</v>
      </c>
      <c r="F82" s="71">
        <f t="shared" si="1"/>
        <v>164.18016501559094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2899.12</v>
      </c>
      <c r="E87" s="192">
        <v>4759.78</v>
      </c>
      <c r="F87" s="71">
        <f t="shared" si="1"/>
        <v>164.18016501559094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35445.56</v>
      </c>
      <c r="E147" s="79">
        <f t="shared" si="24"/>
        <v>418613.55999999994</v>
      </c>
      <c r="F147" s="71">
        <f t="shared" si="1"/>
        <v>1181.004221685311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329287.94999999995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293473.91999999998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35814.03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1902.35</v>
      </c>
      <c r="E161" s="192">
        <v>1810.54</v>
      </c>
      <c r="F161" s="71">
        <f t="shared" si="1"/>
        <v>95.173863905169924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33543.21</v>
      </c>
      <c r="E162" s="192">
        <v>87515.07</v>
      </c>
      <c r="F162" s="71">
        <f t="shared" si="1"/>
        <v>260.90248965438911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4997799.0199999996</v>
      </c>
      <c r="E176" s="79">
        <f>E177+E251</f>
        <v>5145250.37</v>
      </c>
      <c r="F176" s="71">
        <f t="shared" si="1"/>
        <v>102.95032572158136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48106.759999999995</v>
      </c>
      <c r="E177" s="79">
        <f>E178+E197+E203+E219+E247+E248</f>
        <v>432183.25</v>
      </c>
      <c r="F177" s="71">
        <f t="shared" si="1"/>
        <v>898.38361594087837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44306.759999999995</v>
      </c>
      <c r="E178" s="79">
        <f>SUM(E179:E181)+E185+E186+SUM(E194:E196)</f>
        <v>337411.07</v>
      </c>
      <c r="F178" s="71">
        <f t="shared" si="1"/>
        <v>761.53406387648306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2359.23</v>
      </c>
      <c r="E179" s="192">
        <v>301045.81</v>
      </c>
      <c r="F179" s="71" t="str">
        <f t="shared" si="1"/>
        <v>&gt;&gt;100</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26670.86</v>
      </c>
      <c r="E180" s="192">
        <v>36347</v>
      </c>
      <c r="F180" s="71">
        <f t="shared" si="1"/>
        <v>136.27981999830527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9.9600000000000009</v>
      </c>
      <c r="E181" s="79">
        <f t="shared" si="28"/>
        <v>18.260000000000002</v>
      </c>
      <c r="F181" s="71">
        <f t="shared" si="1"/>
        <v>183.33333333333331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9.9600000000000009</v>
      </c>
      <c r="E184" s="192">
        <v>18.260000000000002</v>
      </c>
      <c r="F184" s="71">
        <f t="shared" si="1"/>
        <v>183.33333333333331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15266.71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3800</v>
      </c>
      <c r="E197" s="79">
        <f>SUM(E198:E202)</f>
        <v>150.75</v>
      </c>
      <c r="F197" s="71">
        <f t="shared" si="1"/>
        <v>3.9671052631578947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3800</v>
      </c>
      <c r="E199" s="192">
        <v>150.75</v>
      </c>
      <c r="F199" s="71">
        <f t="shared" ref="F199:F202" si="30">IF(D199&gt;0,IF(E199/D199&gt;=100,"&gt;&gt;100",E199/D199*100),"-")</f>
        <v>3.9671052631578947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94621.43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4949692.26</v>
      </c>
      <c r="E251" s="79">
        <f>+E252+E255-E264+E274+E291</f>
        <v>4713067.12</v>
      </c>
      <c r="F251" s="71">
        <f t="shared" si="1"/>
        <v>95.219396932770124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4959454.34</v>
      </c>
      <c r="E252" s="79">
        <f>E253-E254</f>
        <v>4721877.03</v>
      </c>
      <c r="F252" s="71">
        <f t="shared" si="1"/>
        <v>95.209607877950546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4959454.34</v>
      </c>
      <c r="E253" s="192">
        <v>4721877.03</v>
      </c>
      <c r="F253" s="71">
        <f t="shared" si="1"/>
        <v>95.209607877950546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-11664.43</v>
      </c>
      <c r="E255" s="79">
        <f>E256-E260</f>
        <v>-339908.4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11664.43</v>
      </c>
      <c r="E260" s="79">
        <f>SUM(E261:E263)</f>
        <v>339908.4</v>
      </c>
      <c r="F260" s="71">
        <f t="shared" si="1"/>
        <v>2914.0592382139548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3935.64</v>
      </c>
      <c r="E261" s="192">
        <v>334491.65000000002</v>
      </c>
      <c r="F261" s="71">
        <f t="shared" si="1"/>
        <v>8499.0408167413698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7728.79</v>
      </c>
      <c r="E262" s="192">
        <v>5416.75</v>
      </c>
      <c r="F262" s="71">
        <f t="shared" si="1"/>
        <v>70.085356181239234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1902.35</v>
      </c>
      <c r="E274" s="79">
        <f>SUM(E275:E277)+SUM(E286:E290)</f>
        <v>331098.48999999993</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329287.94999999995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293473.91999999998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35814.03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1902.35</v>
      </c>
      <c r="E288" s="192">
        <v>1810.54</v>
      </c>
      <c r="F288" s="71">
        <f t="shared" si="39"/>
        <v>95.173863905169924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115026</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115026</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34</v>
      </c>
      <c r="E302" s="192">
        <v>625.87</v>
      </c>
      <c r="F302" s="71">
        <f t="shared" si="43"/>
        <v>1840.7941176470586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35411.56</v>
      </c>
      <c r="E303" s="192">
        <v>417987.69</v>
      </c>
      <c r="F303" s="71">
        <f t="shared" si="43"/>
        <v>1180.3707320434346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2899.12</v>
      </c>
      <c r="E308" s="192">
        <v>4759.78</v>
      </c>
      <c r="F308" s="71">
        <f t="shared" si="43"/>
        <v>164.18016501559094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33543.21</v>
      </c>
      <c r="E335" s="192">
        <v>87515.07</v>
      </c>
      <c r="F335" s="71">
        <f t="shared" si="43"/>
        <v>260.90248965438911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165.55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44306.76</v>
      </c>
      <c r="E337" s="192">
        <v>337245.52</v>
      </c>
      <c r="F337" s="71">
        <f t="shared" si="43"/>
        <v>761.16041886159132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3800</v>
      </c>
      <c r="E339" s="192">
        <v>150.75</v>
      </c>
      <c r="F339" s="71">
        <f t="shared" si="43"/>
        <v>3.9671052631578947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92020.800000000003</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2600.63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41059.949999999997</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v>115026</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L113" sqref="L11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3669623.09</v>
      </c>
      <c r="E114" s="60">
        <f t="shared" si="22"/>
        <v>4322956.7300000004</v>
      </c>
      <c r="F114" s="45">
        <f t="shared" si="1"/>
        <v>117.80383499821505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3669623.09</v>
      </c>
      <c r="E118" s="60">
        <f t="shared" si="24"/>
        <v>4322956.7300000004</v>
      </c>
      <c r="F118" s="45">
        <f t="shared" si="1"/>
        <v>117.80383499821505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3669623.09</v>
      </c>
      <c r="E120" s="194">
        <v>4322956.7300000004</v>
      </c>
      <c r="F120" s="45">
        <f t="shared" si="1"/>
        <v>117.80383499821505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3669623.09</v>
      </c>
      <c r="E141" s="81">
        <f t="shared" si="28"/>
        <v>4322956.7300000004</v>
      </c>
      <c r="F141" s="61">
        <f t="shared" si="1"/>
        <v>117.80383499821505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269112.92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269112.92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269112.92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269112.92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6"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48106.76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4528050.709999999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8017.35</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4301140.7999999989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3877134.79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421115.06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179.1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2711.85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31535.61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187356.95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4143974.2199999997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8315.84</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3992769.78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3578448.21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411438.92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170.8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2711.85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35184.86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107703.74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432183.24999999907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165.55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165.55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165.55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165.55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432017.7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337245.52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150.75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94621.43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6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19870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2026-01-27T13:06:10Z</cp:lastPrinted>
  <dcterms:created xsi:type="dcterms:W3CDTF">2022-04-01T05:14:30Z</dcterms:created>
  <dcterms:modified xsi:type="dcterms:W3CDTF">2026-01-30T09:01:10Z</dcterms:modified>
</cp:coreProperties>
</file>